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1565"/>
  </bookViews>
  <sheets>
    <sheet name="2.8" sheetId="2" r:id="rId1"/>
    <sheet name="Б7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Б7!#REF!</definedName>
    <definedName name="_Par114" localSheetId="1">Б7!#REF!</definedName>
    <definedName name="_Par115" localSheetId="1">Б7!#REF!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Б7!#REF!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в_начисл">'[4]ф2_8 Б7'!$E$79</definedName>
    <definedName name="и_в_начисл_пост">'[4]ф2_8 Б7'!$E$82</definedName>
    <definedName name="и_г_начисл_пост">'[4]ф2_8 Б7'!$E$72</definedName>
    <definedName name="и_о_начисл_пост">'[4]ф2_8 Б7'!$E$52</definedName>
    <definedName name="и_ср_начисл">'[4]ф2_8 Б7'!$E$12</definedName>
    <definedName name="и_ср_стоимость_факт">'[4]ф2_8 Б7'!$E$28</definedName>
    <definedName name="и_х_начисл_пост">'[4]ф2_8 Б7'!$E$62</definedName>
    <definedName name="й111" localSheetId="1">#REF!</definedName>
    <definedName name="й111">#REF!</definedName>
    <definedName name="Итого">'[4]содержание и текущий ремонт'!$E$524</definedName>
    <definedName name="_xlnm.Print_Area" localSheetId="0">'2.8'!$A$1:$D$103</definedName>
    <definedName name="_xlnm.Print_Area" localSheetId="1">Б7!$A$1:$G$273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90" i="2" l="1"/>
  <c r="D91" i="2" s="1"/>
  <c r="D79" i="2"/>
  <c r="D80" i="2" s="1"/>
  <c r="D70" i="2"/>
  <c r="D59" i="2"/>
  <c r="D60" i="2" s="1"/>
  <c r="D61" i="2" s="1"/>
  <c r="D50" i="2"/>
  <c r="D41" i="2"/>
  <c r="D28" i="2"/>
  <c r="D22" i="2"/>
  <c r="D17" i="2"/>
  <c r="D12" i="2"/>
  <c r="D25" i="2" s="1"/>
  <c r="G244" i="1" l="1"/>
  <c r="D248" i="1" l="1"/>
  <c r="F244" i="1" l="1"/>
  <c r="F243" i="1"/>
  <c r="G238" i="1"/>
  <c r="G237" i="1"/>
  <c r="G236" i="1"/>
  <c r="G233" i="1"/>
  <c r="G230" i="1"/>
  <c r="G228" i="1"/>
  <c r="G227" i="1"/>
  <c r="G225" i="1"/>
  <c r="G223" i="1"/>
  <c r="G222" i="1"/>
  <c r="G220" i="1"/>
  <c r="G218" i="1"/>
  <c r="G216" i="1"/>
  <c r="G215" i="1"/>
  <c r="G213" i="1"/>
  <c r="G212" i="1"/>
  <c r="G210" i="1"/>
  <c r="G198" i="1"/>
  <c r="G195" i="1"/>
  <c r="G194" i="1"/>
  <c r="G193" i="1"/>
  <c r="G189" i="1"/>
  <c r="G186" i="1"/>
  <c r="G180" i="1"/>
  <c r="G179" i="1"/>
  <c r="G178" i="1"/>
  <c r="G174" i="1"/>
  <c r="G173" i="1"/>
  <c r="G172" i="1"/>
  <c r="G171" i="1"/>
  <c r="G170" i="1"/>
  <c r="G165" i="1"/>
  <c r="G164" i="1"/>
  <c r="G163" i="1"/>
  <c r="G162" i="1"/>
  <c r="G161" i="1"/>
  <c r="G159" i="1"/>
  <c r="G158" i="1"/>
  <c r="G157" i="1"/>
  <c r="G156" i="1"/>
  <c r="G155" i="1"/>
  <c r="G154" i="1"/>
  <c r="G151" i="1"/>
  <c r="G150" i="1"/>
  <c r="G149" i="1"/>
  <c r="G146" i="1"/>
  <c r="G145" i="1"/>
  <c r="G139" i="1"/>
  <c r="G125" i="1"/>
  <c r="G102" i="1"/>
  <c r="G92" i="1"/>
  <c r="G91" i="1"/>
  <c r="G89" i="1"/>
  <c r="G87" i="1"/>
  <c r="G85" i="1"/>
  <c r="G79" i="1"/>
  <c r="G78" i="1"/>
  <c r="G77" i="1"/>
  <c r="G76" i="1"/>
  <c r="G75" i="1"/>
  <c r="G62" i="1"/>
  <c r="G56" i="1"/>
  <c r="G53" i="1"/>
  <c r="G51" i="1"/>
  <c r="G47" i="1"/>
  <c r="G45" i="1"/>
  <c r="G43" i="1"/>
  <c r="G41" i="1"/>
  <c r="G36" i="1"/>
  <c r="G34" i="1"/>
  <c r="G33" i="1"/>
  <c r="G32" i="1"/>
  <c r="G29" i="1"/>
  <c r="G27" i="1"/>
  <c r="G37" i="1" l="1"/>
  <c r="G38" i="1"/>
  <c r="G40" i="1"/>
  <c r="G42" i="1"/>
  <c r="G44" i="1"/>
  <c r="G46" i="1"/>
  <c r="G50" i="1"/>
  <c r="G52" i="1"/>
  <c r="G54" i="1"/>
  <c r="G211" i="1"/>
  <c r="G214" i="1"/>
  <c r="G217" i="1"/>
  <c r="G219" i="1"/>
  <c r="G221" i="1"/>
  <c r="G229" i="1"/>
  <c r="G231" i="1"/>
  <c r="G224" i="1"/>
  <c r="G226" i="1"/>
  <c r="G249" i="1"/>
</calcChain>
</file>

<file path=xl/sharedStrings.xml><?xml version="1.0" encoding="utf-8"?>
<sst xmlns="http://schemas.openxmlformats.org/spreadsheetml/2006/main" count="494" uniqueCount="260">
  <si>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</si>
  <si>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</si>
  <si>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</si>
  <si>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01.03.2019г.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</si>
  <si>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</si>
  <si>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</si>
  <si>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</si>
  <si>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7,</t>
  </si>
  <si>
    <r>
      <t xml:space="preserve">именуемые в дальнейшем "Заказчик", в лице </t>
    </r>
    <r>
      <rPr>
        <b/>
        <u/>
        <sz val="9"/>
        <color indexed="10"/>
        <rFont val="Times New Roman"/>
        <family val="1"/>
        <charset val="204"/>
      </rPr>
      <t xml:space="preserve"> председателя МКД  Зайцевой Е.В., </t>
    </r>
    <r>
      <rPr>
        <sz val="9"/>
        <rFont val="Times New Roman"/>
        <family val="1"/>
        <charset val="204"/>
      </rPr>
      <t xml:space="preserve">       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</si>
  <si>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</si>
  <si>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06.04.2018г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</si>
  <si>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</si>
  <si>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</si>
  <si>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</si>
  <si>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</si>
  <si>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01.03.2019г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</si>
  <si>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</si>
  <si>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7</t>
  </si>
  <si>
    <t xml:space="preserve">Приложение 1    </t>
  </si>
  <si>
    <t xml:space="preserve">Наименование вида работы (услуги) </t>
  </si>
  <si>
    <t>Периодичность/ объем выполненной работы (оказанной услуги)</t>
  </si>
  <si>
    <t xml:space="preserve">Единица измерения </t>
  </si>
  <si>
    <t>Стоимость /сметная стоимостьвыполненной работы (оказанной услуги) за единицу</t>
  </si>
  <si>
    <t>Цена выполненной работы (оказанной услуги), в рублях</t>
  </si>
  <si>
    <t>за период с 01.01. по 28.02.2019 год (исполнение договора управления многоквартирным домом от 30.11.2017 г.)</t>
  </si>
  <si>
    <t>Ремонт железобетонных балконных плит</t>
  </si>
  <si>
    <t>раз</t>
  </si>
  <si>
    <t>Влажная протирка перил лестниц</t>
  </si>
  <si>
    <t xml:space="preserve">   Непредвиденные расходы:</t>
  </si>
  <si>
    <t>Очистка чердачного помещения от снега</t>
  </si>
  <si>
    <t>м2</t>
  </si>
  <si>
    <t>за период с 01.03. по 31.07.2019 год (исполнение договора управления многоквартирным домом от 01.03.2019 г.)</t>
  </si>
  <si>
    <t>м2 жилой площиди</t>
  </si>
  <si>
    <t xml:space="preserve">   Текущий ремонт:</t>
  </si>
  <si>
    <t>Замена неисправных средств измерений (преобразователь давления измерительный СДВ-И)</t>
  </si>
  <si>
    <t xml:space="preserve">  Управление МКД 
</t>
  </si>
  <si>
    <t xml:space="preserve">Затраты на управление МКД    </t>
  </si>
  <si>
    <t xml:space="preserve">  Аварийно-ремонтное обслуживание</t>
  </si>
  <si>
    <t xml:space="preserve">Обеспечение устранения аварий  
</t>
  </si>
  <si>
    <t>ИТОГО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</si>
  <si>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01.03.2019г. по 30.06.2019г.</t>
    </r>
    <r>
      <rPr>
        <sz val="9"/>
        <rFont val="Times New Roman"/>
        <family val="1"/>
        <charset val="204"/>
      </rPr>
      <t xml:space="preserve"> выполнено работ (оказано услуг) на общую сумму</t>
    </r>
  </si>
  <si>
    <t>сорок девять тысяч сто пятнадцать рублей, 41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</si>
  <si>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</si>
  <si>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</si>
  <si>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</si>
  <si>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</si>
  <si>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</si>
  <si>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</si>
  <si>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</si>
  <si>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</si>
  <si>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</si>
  <si>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</si>
  <si>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Зайцева Е.В.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</si>
  <si>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</si>
  <si>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</si>
  <si>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</si>
  <si>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</si>
  <si>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</si>
  <si>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</si>
  <si>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</si>
  <si>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Управляющая организация - МП "ЖКХ"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</si>
  <si>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</si>
  <si>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7 по ул. Боровая за 2019 год</t>
  </si>
  <si>
    <t>м2 жилой площади</t>
  </si>
  <si>
    <t>шт</t>
  </si>
  <si>
    <t>Вырезка сухих ветвей</t>
  </si>
  <si>
    <t>дер</t>
  </si>
  <si>
    <t xml:space="preserve"> 3. Лестничные клетки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</si>
  <si>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</si>
  <si>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</si>
  <si>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</si>
  <si>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</si>
  <si>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</si>
  <si>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</si>
  <si>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</si>
  <si>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</si>
  <si>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</si>
  <si>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</si>
  <si>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</si>
  <si>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</si>
  <si>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Очистка  козырьков  от снега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</si>
  <si>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</si>
  <si>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</si>
  <si>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</si>
  <si>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</si>
  <si>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</si>
  <si>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</si>
  <si>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</si>
  <si>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</si>
  <si>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</si>
  <si>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</si>
  <si>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</si>
  <si>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</si>
  <si>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</si>
  <si>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</si>
  <si>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</si>
  <si>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</si>
  <si>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</si>
  <si>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 xml:space="preserve"> 1000 м2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</si>
  <si>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</si>
  <si>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</si>
  <si>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</si>
  <si>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</si>
  <si>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</si>
  <si>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</si>
  <si>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</si>
  <si>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</si>
  <si>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</si>
  <si>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</si>
  <si>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</si>
  <si>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</si>
  <si>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</si>
  <si>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</si>
  <si>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</si>
  <si>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</si>
  <si>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</si>
  <si>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</si>
  <si>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</si>
  <si>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</si>
  <si>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</si>
  <si>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</si>
  <si>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</si>
  <si>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</si>
  <si>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</si>
  <si>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</si>
  <si>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</si>
  <si>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 xml:space="preserve">Ревизия ВРУ 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</si>
  <si>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</si>
  <si>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</si>
  <si>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</si>
  <si>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</si>
  <si>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</si>
  <si>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</si>
  <si>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</si>
  <si>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</si>
  <si>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</si>
  <si>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</si>
  <si>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</si>
  <si>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 xml:space="preserve">Подметание территории </t>
  </si>
  <si>
    <t>Очистка территории от снега</t>
  </si>
  <si>
    <t>Очистка территории от уплотненного снега</t>
  </si>
  <si>
    <t>Посыпка территории противогололедными материалами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</si>
  <si>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</si>
  <si>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</si>
  <si>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</si>
  <si>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</si>
  <si>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</si>
  <si>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</si>
  <si>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</si>
  <si>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</si>
  <si>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</si>
  <si>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</si>
  <si>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</si>
  <si>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</si>
  <si>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</si>
  <si>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</si>
  <si>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</si>
  <si>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</si>
  <si>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</si>
  <si>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м3</t>
  </si>
  <si>
    <t xml:space="preserve">            I. Текущий ремонт и содержание жилого здания и благоустройство территории</t>
  </si>
  <si>
    <t xml:space="preserve">                 2.  Работы, выполняемые в зданиях с подвалами</t>
  </si>
  <si>
    <t>100 м2</t>
  </si>
  <si>
    <t xml:space="preserve">                 8.  Работы, выполняемые в целях надлежащего содержания фасада</t>
  </si>
  <si>
    <t xml:space="preserve">            II.  Текущий ремонт и содержание внутридомовых инженерных сетей центрального отопления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</si>
  <si>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</si>
  <si>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</si>
  <si>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>Осмотр системы в подвальных помещениях,чердачных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</si>
  <si>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</si>
  <si>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</si>
  <si>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Мытье лестничных площадок и маршей 3-х нижних этажей</t>
  </si>
  <si>
    <t xml:space="preserve">                 18.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</si>
  <si>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</si>
  <si>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</si>
  <si>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</si>
  <si>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</si>
  <si>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</si>
  <si>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</si>
  <si>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</si>
  <si>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</si>
  <si>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</si>
  <si>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</si>
  <si>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</si>
  <si>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приямок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</si>
  <si>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</si>
  <si>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</si>
  <si>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</si>
  <si>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 xml:space="preserve">            IX.  Обеспечение устранения аварий</t>
  </si>
  <si>
    <t>Обеспечение устранений аварий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</si>
  <si>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</si>
  <si>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</si>
  <si>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</si>
  <si>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</si>
  <si>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</si>
  <si>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</si>
  <si>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</si>
  <si>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</si>
  <si>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</si>
  <si>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</si>
  <si>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</si>
  <si>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</si>
  <si>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31.07.2019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</si>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</sst>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8" fontId="21" fillId="0" borderId="0">
      <protection locked="0"/>
    </xf>
    <xf numFmtId="169" fontId="21" fillId="0" borderId="6">
      <protection locked="0"/>
    </xf>
    <xf numFmtId="168" fontId="22" fillId="0" borderId="0">
      <protection locked="0"/>
    </xf>
    <xf numFmtId="169" fontId="22" fillId="0" borderId="7">
      <protection locked="0"/>
    </xf>
    <xf numFmtId="170" fontId="21" fillId="0" borderId="0">
      <protection locked="0"/>
    </xf>
    <xf numFmtId="171" fontId="21" fillId="0" borderId="0">
      <protection locked="0"/>
    </xf>
    <xf numFmtId="170" fontId="22" fillId="0" borderId="0">
      <protection locked="0"/>
    </xf>
    <xf numFmtId="171" fontId="22" fillId="0" borderId="0">
      <protection locked="0"/>
    </xf>
    <xf numFmtId="172" fontId="21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 applyNumberFormat="0" applyFill="0" applyBorder="0" applyProtection="0">
      <alignment horizontal="left" vertical="top" wrapText="1"/>
    </xf>
    <xf numFmtId="0" fontId="27" fillId="16" borderId="0" applyNumberFormat="0" applyBorder="0" applyProtection="0">
      <alignment horizontal="left" vertical="top" wrapText="1"/>
    </xf>
    <xf numFmtId="0" fontId="27" fillId="17" borderId="0" applyNumberFormat="0" applyBorder="0" applyProtection="0">
      <alignment horizontal="left" vertical="top" wrapText="1"/>
    </xf>
    <xf numFmtId="0" fontId="26" fillId="18" borderId="0" applyNumberFormat="0" applyBorder="0" applyProtection="0">
      <alignment horizontal="left" vertical="top" wrapText="1"/>
    </xf>
    <xf numFmtId="0" fontId="28" fillId="19" borderId="0" applyNumberFormat="0" applyBorder="0" applyProtection="0">
      <alignment horizontal="left" vertical="top" wrapText="1"/>
    </xf>
    <xf numFmtId="0" fontId="29" fillId="20" borderId="0" applyNumberFormat="0" applyBorder="0" applyProtection="0">
      <alignment horizontal="left" vertical="top" wrapText="1"/>
    </xf>
    <xf numFmtId="0" fontId="11" fillId="0" borderId="0"/>
    <xf numFmtId="0" fontId="30" fillId="0" borderId="0" applyNumberFormat="0" applyFill="0" applyBorder="0" applyProtection="0">
      <alignment horizontal="left" vertical="top" wrapText="1"/>
    </xf>
    <xf numFmtId="0" fontId="31" fillId="21" borderId="0" applyNumberFormat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22" borderId="0" applyNumberFormat="0" applyBorder="0" applyProtection="0">
      <alignment horizontal="left" vertical="top" wrapText="1"/>
    </xf>
    <xf numFmtId="0" fontId="36" fillId="22" borderId="8" applyNumberFormat="0" applyProtection="0">
      <alignment horizontal="left" vertical="top" wrapText="1"/>
    </xf>
    <xf numFmtId="0" fontId="37" fillId="0" borderId="0">
      <alignment horizontal="left" vertical="top"/>
    </xf>
    <xf numFmtId="0" fontId="37" fillId="0" borderId="0">
      <alignment horizontal="left" vertical="top"/>
    </xf>
    <xf numFmtId="0" fontId="37" fillId="0" borderId="0">
      <alignment horizontal="center" vertical="top"/>
    </xf>
    <xf numFmtId="0" fontId="34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28" fillId="0" borderId="0" applyNumberFormat="0" applyFill="0" applyBorder="0" applyProtection="0">
      <alignment horizontal="left" vertical="top" wrapText="1"/>
    </xf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6" borderId="0" applyNumberFormat="0" applyBorder="0" applyAlignment="0" applyProtection="0"/>
    <xf numFmtId="0" fontId="38" fillId="7" borderId="8" applyNumberFormat="0" applyAlignment="0" applyProtection="0"/>
    <xf numFmtId="0" fontId="39" fillId="27" borderId="9" applyNumberFormat="0" applyAlignment="0" applyProtection="0"/>
    <xf numFmtId="0" fontId="40" fillId="27" borderId="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28" borderId="14" applyNumberFormat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5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4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5" applyNumberFormat="0" applyFont="0" applyAlignment="0" applyProtection="0"/>
    <xf numFmtId="0" fontId="54" fillId="0" borderId="16" applyNumberFormat="0" applyFill="0" applyAlignment="0" applyProtection="0"/>
    <xf numFmtId="0" fontId="51" fillId="0" borderId="0"/>
    <xf numFmtId="0" fontId="55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7" fillId="4" borderId="0" applyNumberFormat="0" applyBorder="0" applyAlignment="0" applyProtection="0"/>
  </cellStyleXfs>
  <cellXfs count="119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1" applyFont="1"/>
    <xf numFmtId="0" fontId="5" fillId="0" borderId="0" xfId="2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4" fillId="0" borderId="0" xfId="1" applyFont="1" applyFill="1"/>
    <xf numFmtId="0" fontId="2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8" fillId="0" borderId="0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left" vertical="center"/>
    </xf>
    <xf numFmtId="1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 wrapText="1"/>
    </xf>
    <xf numFmtId="0" fontId="18" fillId="0" borderId="0" xfId="1" applyFont="1" applyAlignment="1">
      <alignment horizontal="left"/>
    </xf>
    <xf numFmtId="0" fontId="5" fillId="0" borderId="2" xfId="3" applyFont="1" applyFill="1" applyBorder="1" applyAlignment="1">
      <alignment vertical="center" wrapText="1"/>
    </xf>
    <xf numFmtId="165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1" fontId="5" fillId="0" borderId="3" xfId="3" applyNumberFormat="1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vertical="center" wrapText="1"/>
    </xf>
    <xf numFmtId="0" fontId="5" fillId="0" borderId="1" xfId="1" applyFont="1" applyBorder="1"/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/>
    </xf>
    <xf numFmtId="2" fontId="5" fillId="0" borderId="3" xfId="5" applyNumberFormat="1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 wrapText="1"/>
    </xf>
    <xf numFmtId="166" fontId="5" fillId="0" borderId="3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top" wrapText="1"/>
    </xf>
    <xf numFmtId="0" fontId="4" fillId="0" borderId="1" xfId="1" applyFont="1" applyBorder="1"/>
    <xf numFmtId="0" fontId="5" fillId="0" borderId="2" xfId="1" applyFont="1" applyBorder="1" applyAlignment="1">
      <alignment wrapText="1"/>
    </xf>
    <xf numFmtId="4" fontId="5" fillId="0" borderId="3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4" fontId="17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0" fontId="4" fillId="0" borderId="4" xfId="1" applyFont="1" applyBorder="1"/>
    <xf numFmtId="0" fontId="1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4" xfId="1" applyFont="1" applyBorder="1"/>
    <xf numFmtId="0" fontId="6" fillId="0" borderId="4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0" fontId="5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0" borderId="0" xfId="3" applyFont="1" applyAlignment="1">
      <alignment horizontal="left" vertical="top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/>
    </xf>
    <xf numFmtId="0" fontId="6" fillId="0" borderId="4" xfId="1" applyFon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9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7" fontId="61" fillId="0" borderId="0" xfId="80" applyNumberFormat="1" applyFont="1" applyFill="1" applyBorder="1" applyAlignment="1">
      <alignment horizontal="right" vertical="center"/>
    </xf>
    <xf numFmtId="0" fontId="60" fillId="0" borderId="0" xfId="80" applyFont="1" applyFill="1"/>
    <xf numFmtId="0" fontId="18" fillId="0" borderId="4" xfId="80" applyFont="1" applyFill="1" applyBorder="1" applyAlignment="1">
      <alignment horizontal="center" vertical="center"/>
    </xf>
    <xf numFmtId="0" fontId="61" fillId="0" borderId="3" xfId="80" applyFont="1" applyFill="1" applyBorder="1" applyAlignment="1">
      <alignment horizontal="center" vertical="center" wrapText="1"/>
    </xf>
    <xf numFmtId="0" fontId="61" fillId="0" borderId="3" xfId="80" applyFont="1" applyFill="1" applyBorder="1" applyAlignment="1">
      <alignment vertical="center" wrapText="1"/>
    </xf>
    <xf numFmtId="0" fontId="60" fillId="0" borderId="3" xfId="80" applyFont="1" applyFill="1" applyBorder="1" applyAlignment="1">
      <alignment horizontal="center"/>
    </xf>
    <xf numFmtId="14" fontId="20" fillId="0" borderId="3" xfId="80" applyNumberFormat="1" applyFont="1" applyFill="1" applyBorder="1" applyAlignment="1">
      <alignment horizontal="center"/>
    </xf>
    <xf numFmtId="0" fontId="60" fillId="0" borderId="3" xfId="80" applyFont="1" applyFill="1" applyBorder="1"/>
    <xf numFmtId="0" fontId="62" fillId="0" borderId="3" xfId="80" applyFont="1" applyFill="1" applyBorder="1" applyAlignment="1">
      <alignment horizontal="center"/>
    </xf>
    <xf numFmtId="0" fontId="63" fillId="0" borderId="3" xfId="80" applyFont="1" applyFill="1" applyBorder="1" applyAlignment="1">
      <alignment horizontal="center" wrapText="1"/>
    </xf>
    <xf numFmtId="0" fontId="62" fillId="0" borderId="3" xfId="80" applyFont="1" applyFill="1" applyBorder="1"/>
    <xf numFmtId="4" fontId="62" fillId="0" borderId="3" xfId="80" applyNumberFormat="1" applyFont="1" applyFill="1" applyBorder="1" applyAlignment="1">
      <alignment horizontal="center"/>
    </xf>
    <xf numFmtId="0" fontId="61" fillId="0" borderId="3" xfId="80" applyFont="1" applyFill="1" applyBorder="1" applyAlignment="1">
      <alignment vertical="top" wrapText="1"/>
    </xf>
    <xf numFmtId="0" fontId="61" fillId="0" borderId="3" xfId="80" applyFont="1" applyFill="1" applyBorder="1" applyAlignment="1">
      <alignment horizontal="justify" vertical="center" wrapText="1"/>
    </xf>
    <xf numFmtId="49" fontId="61" fillId="0" borderId="3" xfId="80" applyNumberFormat="1" applyFont="1" applyFill="1" applyBorder="1" applyAlignment="1">
      <alignment horizontal="justify" vertical="center" wrapText="1"/>
    </xf>
    <xf numFmtId="0" fontId="61" fillId="0" borderId="17" xfId="80" applyFont="1" applyFill="1" applyBorder="1" applyAlignment="1">
      <alignment horizontal="left" vertical="center" wrapText="1"/>
    </xf>
    <xf numFmtId="0" fontId="61" fillId="0" borderId="18" xfId="80" applyFont="1" applyFill="1" applyBorder="1" applyAlignment="1">
      <alignment horizontal="left" vertical="center" wrapText="1"/>
    </xf>
    <xf numFmtId="0" fontId="61" fillId="0" borderId="2" xfId="80" applyFont="1" applyFill="1" applyBorder="1" applyAlignment="1">
      <alignment horizontal="left" vertical="center" wrapText="1"/>
    </xf>
    <xf numFmtId="3" fontId="62" fillId="0" borderId="3" xfId="80" applyNumberFormat="1" applyFont="1" applyFill="1" applyBorder="1" applyAlignment="1">
      <alignment horizontal="center"/>
    </xf>
    <xf numFmtId="0" fontId="63" fillId="0" borderId="3" xfId="80" applyFont="1" applyFill="1" applyBorder="1" applyAlignment="1">
      <alignment wrapText="1"/>
    </xf>
    <xf numFmtId="0" fontId="62" fillId="0" borderId="3" xfId="80" applyFont="1" applyFill="1" applyBorder="1" applyAlignment="1">
      <alignment vertical="top"/>
    </xf>
    <xf numFmtId="4" fontId="63" fillId="0" borderId="3" xfId="80" applyNumberFormat="1" applyFont="1" applyFill="1" applyBorder="1" applyAlignment="1">
      <alignment wrapText="1"/>
    </xf>
    <xf numFmtId="4" fontId="63" fillId="0" borderId="3" xfId="80" applyNumberFormat="1" applyFont="1" applyFill="1" applyBorder="1"/>
    <xf numFmtId="4" fontId="62" fillId="0" borderId="3" xfId="80" applyNumberFormat="1" applyFont="1" applyFill="1" applyBorder="1" applyAlignment="1">
      <alignment horizontal="center" vertical="center"/>
    </xf>
    <xf numFmtId="167" fontId="61" fillId="0" borderId="3" xfId="80" applyNumberFormat="1" applyFont="1" applyFill="1" applyBorder="1" applyAlignment="1">
      <alignment horizontal="center" vertical="center" wrapText="1"/>
    </xf>
    <xf numFmtId="0" fontId="62" fillId="0" borderId="0" xfId="80" applyFont="1" applyFill="1"/>
  </cellXfs>
  <cellStyles count="94">
    <cellStyle name="" xfId="6"/>
    <cellStyle name="" xfId="7"/>
    <cellStyle name="_Прил.3 к Программе по энергосбережению 2010 г" xfId="8"/>
    <cellStyle name="_Прил.3 к Программе по энергосбережению 2010 г" xfId="9"/>
    <cellStyle name="" xfId="10"/>
    <cellStyle name="" xfId="11"/>
    <cellStyle name="_Прил.3 к Программе по энергосбережению 2010 г" xfId="12"/>
    <cellStyle name="_Прил.3 к Программе по энергосбережению 2010 г" xfId="13"/>
    <cellStyle name="" xfId="14"/>
    <cellStyle name="1" xfId="15"/>
    <cellStyle name="2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Accent" xfId="35"/>
    <cellStyle name="Accent 1" xfId="36"/>
    <cellStyle name="Accent 2" xfId="37"/>
    <cellStyle name="Accent 3" xfId="38"/>
    <cellStyle name="Bad" xfId="39"/>
    <cellStyle name="Error" xfId="40"/>
    <cellStyle name="Euro" xfId="41"/>
    <cellStyle name="Footnote" xfId="42"/>
    <cellStyle name="Good" xfId="43"/>
    <cellStyle name="Heading" xfId="44"/>
    <cellStyle name="Heading 1" xfId="45"/>
    <cellStyle name="Heading 2" xfId="46"/>
    <cellStyle name="Neutral" xfId="47"/>
    <cellStyle name="Note" xfId="48"/>
    <cellStyle name="S6" xfId="49"/>
    <cellStyle name="S7" xfId="50"/>
    <cellStyle name="S7 2" xfId="51"/>
    <cellStyle name="Status" xfId="52"/>
    <cellStyle name="Text" xfId="53"/>
    <cellStyle name="Warning" xfId="54"/>
    <cellStyle name="Акцент1 2" xfId="55"/>
    <cellStyle name="Акцент2 2" xfId="56"/>
    <cellStyle name="Акцент3 2" xfId="57"/>
    <cellStyle name="Акцент4 2" xfId="58"/>
    <cellStyle name="Акцент5 2" xfId="59"/>
    <cellStyle name="Акцент6 2" xfId="60"/>
    <cellStyle name="Ввод  2" xfId="61"/>
    <cellStyle name="Вывод 2" xfId="62"/>
    <cellStyle name="Вычисление 2" xfId="63"/>
    <cellStyle name="Гиперссылка 2" xfId="64"/>
    <cellStyle name="Гиперссылка 3" xfId="65"/>
    <cellStyle name="Заголовок 1 2" xfId="66"/>
    <cellStyle name="Заголовок 2 2" xfId="67"/>
    <cellStyle name="Заголовок 3 2" xfId="68"/>
    <cellStyle name="Заголовок 4 2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12" xfId="76"/>
    <cellStyle name="Обычный 2" xfId="77"/>
    <cellStyle name="Обычный 2 2" xfId="3"/>
    <cellStyle name="Обычный 2 3" xfId="1"/>
    <cellStyle name="Обычный 3" xfId="5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40;&#1082;&#1090;&#1099;/&#1087;&#1077;&#1088;&#1077;&#1076;&#1072;&#1095;&#1072;%20&#1076;&#1086;&#1082;-&#1090;&#1086;&#1074;%20&#1046;&#1050;&#1059;/&#1050;6,%20&#1041;7/&#1092;2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_8 Б7"/>
      <sheetName val="содержание и текущий ремонт"/>
      <sheetName val="Б7"/>
      <sheetName val="ф2_8 К6"/>
      <sheetName val="К6"/>
      <sheetName val="Б11"/>
      <sheetName val="Лист2"/>
      <sheetName val="осв"/>
    </sheetNames>
    <sheetDataSet>
      <sheetData sheetId="0">
        <row r="12">
          <cell r="E12">
            <v>203999.64</v>
          </cell>
        </row>
        <row r="28">
          <cell r="E28">
            <v>209549.55</v>
          </cell>
        </row>
        <row r="52">
          <cell r="E52">
            <v>309472.52</v>
          </cell>
        </row>
        <row r="62">
          <cell r="E62">
            <v>6052.42</v>
          </cell>
        </row>
        <row r="72">
          <cell r="E72">
            <v>73919.900000000009</v>
          </cell>
        </row>
        <row r="79">
          <cell r="E79">
            <v>54144.97</v>
          </cell>
        </row>
        <row r="82">
          <cell r="E82">
            <v>54144.97</v>
          </cell>
        </row>
      </sheetData>
      <sheetData sheetId="1">
        <row r="524">
          <cell r="E524">
            <v>209549.55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36" sqref="D36"/>
    </sheetView>
  </sheetViews>
  <sheetFormatPr defaultRowHeight="15" x14ac:dyDescent="0.25"/>
  <cols>
    <col min="1" max="1" width="4.28515625" style="118" customWidth="1"/>
    <col min="2" max="2" width="62.28515625" style="94" customWidth="1"/>
    <col min="3" max="3" width="10.85546875" style="94" customWidth="1"/>
    <col min="4" max="4" width="18.42578125" style="118" customWidth="1"/>
    <col min="5" max="16384" width="9.140625" style="94"/>
  </cols>
  <sheetData>
    <row r="1" spans="1:4" ht="19.5" x14ac:dyDescent="0.25">
      <c r="A1" s="91" t="s">
        <v>189</v>
      </c>
      <c r="B1" s="91"/>
      <c r="C1" s="91"/>
      <c r="D1" s="91"/>
    </row>
    <row r="2" spans="1:4" x14ac:dyDescent="0.25">
      <c r="A2" s="92" t="s">
        <v>190</v>
      </c>
      <c r="B2" s="92"/>
      <c r="C2" s="92"/>
      <c r="D2" s="92"/>
    </row>
    <row r="3" spans="1:4" x14ac:dyDescent="0.25">
      <c r="A3" s="95" t="s">
        <v>62</v>
      </c>
      <c r="B3" s="95"/>
      <c r="C3" s="95"/>
      <c r="D3" s="95"/>
    </row>
    <row r="4" spans="1:4" ht="25.5" x14ac:dyDescent="0.25">
      <c r="A4" s="96" t="s">
        <v>191</v>
      </c>
      <c r="B4" s="96" t="s">
        <v>192</v>
      </c>
      <c r="C4" s="96" t="s">
        <v>193</v>
      </c>
      <c r="D4" s="96" t="s">
        <v>194</v>
      </c>
    </row>
    <row r="5" spans="1:4" x14ac:dyDescent="0.25">
      <c r="A5" s="97">
        <v>1</v>
      </c>
      <c r="B5" s="97" t="s">
        <v>195</v>
      </c>
      <c r="C5" s="98" t="s">
        <v>196</v>
      </c>
      <c r="D5" s="99" t="s">
        <v>197</v>
      </c>
    </row>
    <row r="6" spans="1:4" x14ac:dyDescent="0.25">
      <c r="A6" s="97">
        <v>2</v>
      </c>
      <c r="B6" s="97" t="s">
        <v>198</v>
      </c>
      <c r="C6" s="100"/>
      <c r="D6" s="101" t="s">
        <v>199</v>
      </c>
    </row>
    <row r="7" spans="1:4" x14ac:dyDescent="0.25">
      <c r="A7" s="97">
        <v>3</v>
      </c>
      <c r="B7" s="97" t="s">
        <v>200</v>
      </c>
      <c r="C7" s="100"/>
      <c r="D7" s="101" t="s">
        <v>201</v>
      </c>
    </row>
    <row r="8" spans="1:4" ht="27.75" customHeight="1" x14ac:dyDescent="0.25">
      <c r="A8" s="102" t="s">
        <v>202</v>
      </c>
      <c r="B8" s="102"/>
      <c r="C8" s="102"/>
      <c r="D8" s="102"/>
    </row>
    <row r="9" spans="1:4" x14ac:dyDescent="0.25">
      <c r="A9" s="103">
        <v>4</v>
      </c>
      <c r="B9" s="97" t="s">
        <v>203</v>
      </c>
      <c r="C9" s="96" t="s">
        <v>204</v>
      </c>
      <c r="D9" s="104">
        <v>0</v>
      </c>
    </row>
    <row r="10" spans="1:4" x14ac:dyDescent="0.25">
      <c r="A10" s="103">
        <v>5</v>
      </c>
      <c r="B10" s="97" t="s">
        <v>205</v>
      </c>
      <c r="C10" s="96" t="s">
        <v>204</v>
      </c>
      <c r="D10" s="104" t="s">
        <v>206</v>
      </c>
    </row>
    <row r="11" spans="1:4" x14ac:dyDescent="0.25">
      <c r="A11" s="103">
        <v>6</v>
      </c>
      <c r="B11" s="97" t="s">
        <v>207</v>
      </c>
      <c r="C11" s="96" t="s">
        <v>204</v>
      </c>
      <c r="D11" s="104">
        <v>28379.79</v>
      </c>
    </row>
    <row r="12" spans="1:4" ht="15.75" customHeight="1" x14ac:dyDescent="0.25">
      <c r="A12" s="103">
        <v>7</v>
      </c>
      <c r="B12" s="105" t="s">
        <v>208</v>
      </c>
      <c r="C12" s="96" t="s">
        <v>204</v>
      </c>
      <c r="D12" s="104">
        <f>D13+D14</f>
        <v>89127.69</v>
      </c>
    </row>
    <row r="13" spans="1:4" x14ac:dyDescent="0.25">
      <c r="A13" s="103">
        <v>8</v>
      </c>
      <c r="B13" s="106" t="s">
        <v>209</v>
      </c>
      <c r="C13" s="96" t="s">
        <v>204</v>
      </c>
      <c r="D13" s="104">
        <v>82229.06</v>
      </c>
    </row>
    <row r="14" spans="1:4" x14ac:dyDescent="0.25">
      <c r="A14" s="103">
        <v>9</v>
      </c>
      <c r="B14" s="106" t="s">
        <v>210</v>
      </c>
      <c r="C14" s="96" t="s">
        <v>204</v>
      </c>
      <c r="D14" s="104">
        <v>6898.63</v>
      </c>
    </row>
    <row r="15" spans="1:4" x14ac:dyDescent="0.25">
      <c r="A15" s="103">
        <v>10</v>
      </c>
      <c r="B15" s="106" t="s">
        <v>211</v>
      </c>
      <c r="C15" s="96" t="s">
        <v>204</v>
      </c>
      <c r="D15" s="104" t="s">
        <v>206</v>
      </c>
    </row>
    <row r="16" spans="1:4" x14ac:dyDescent="0.25">
      <c r="A16" s="103">
        <v>11</v>
      </c>
      <c r="B16" s="97" t="s">
        <v>212</v>
      </c>
      <c r="C16" s="96" t="s">
        <v>204</v>
      </c>
      <c r="D16" s="104">
        <v>113357.78</v>
      </c>
    </row>
    <row r="17" spans="1:4" x14ac:dyDescent="0.25">
      <c r="A17" s="103">
        <v>12</v>
      </c>
      <c r="B17" s="107" t="s">
        <v>213</v>
      </c>
      <c r="C17" s="96" t="s">
        <v>204</v>
      </c>
      <c r="D17" s="104">
        <f>D16</f>
        <v>113357.78</v>
      </c>
    </row>
    <row r="18" spans="1:4" x14ac:dyDescent="0.25">
      <c r="A18" s="103">
        <v>13</v>
      </c>
      <c r="B18" s="106" t="s">
        <v>214</v>
      </c>
      <c r="C18" s="96" t="s">
        <v>204</v>
      </c>
      <c r="D18" s="104" t="s">
        <v>206</v>
      </c>
    </row>
    <row r="19" spans="1:4" x14ac:dyDescent="0.25">
      <c r="A19" s="103">
        <v>14</v>
      </c>
      <c r="B19" s="106" t="s">
        <v>215</v>
      </c>
      <c r="C19" s="96" t="s">
        <v>204</v>
      </c>
      <c r="D19" s="104" t="s">
        <v>206</v>
      </c>
    </row>
    <row r="20" spans="1:4" x14ac:dyDescent="0.25">
      <c r="A20" s="103">
        <v>15</v>
      </c>
      <c r="B20" s="106" t="s">
        <v>216</v>
      </c>
      <c r="C20" s="96" t="s">
        <v>204</v>
      </c>
      <c r="D20" s="104" t="s">
        <v>206</v>
      </c>
    </row>
    <row r="21" spans="1:4" x14ac:dyDescent="0.25">
      <c r="A21" s="103">
        <v>16</v>
      </c>
      <c r="B21" s="106" t="s">
        <v>217</v>
      </c>
      <c r="C21" s="96" t="s">
        <v>204</v>
      </c>
      <c r="D21" s="104" t="s">
        <v>206</v>
      </c>
    </row>
    <row r="22" spans="1:4" x14ac:dyDescent="0.25">
      <c r="A22" s="103">
        <v>17</v>
      </c>
      <c r="B22" s="97" t="s">
        <v>218</v>
      </c>
      <c r="C22" s="96" t="s">
        <v>204</v>
      </c>
      <c r="D22" s="104">
        <f>D16</f>
        <v>113357.78</v>
      </c>
    </row>
    <row r="23" spans="1:4" x14ac:dyDescent="0.25">
      <c r="A23" s="103">
        <v>18</v>
      </c>
      <c r="B23" s="97" t="s">
        <v>219</v>
      </c>
      <c r="C23" s="96" t="s">
        <v>204</v>
      </c>
      <c r="D23" s="104"/>
    </row>
    <row r="24" spans="1:4" x14ac:dyDescent="0.25">
      <c r="A24" s="103">
        <v>19</v>
      </c>
      <c r="B24" s="97" t="s">
        <v>220</v>
      </c>
      <c r="C24" s="96" t="s">
        <v>204</v>
      </c>
      <c r="D24" s="104">
        <v>0</v>
      </c>
    </row>
    <row r="25" spans="1:4" x14ac:dyDescent="0.25">
      <c r="A25" s="103">
        <v>20</v>
      </c>
      <c r="B25" s="97" t="s">
        <v>221</v>
      </c>
      <c r="C25" s="96" t="s">
        <v>204</v>
      </c>
      <c r="D25" s="104">
        <f>D11+D12-D16+D9-D23</f>
        <v>4149.7000000000116</v>
      </c>
    </row>
    <row r="26" spans="1:4" ht="27.75" customHeight="1" x14ac:dyDescent="0.25">
      <c r="A26" s="102" t="s">
        <v>222</v>
      </c>
      <c r="B26" s="102"/>
      <c r="C26" s="102"/>
      <c r="D26" s="102"/>
    </row>
    <row r="27" spans="1:4" x14ac:dyDescent="0.25">
      <c r="A27" s="103">
        <v>21</v>
      </c>
      <c r="B27" s="108" t="s">
        <v>223</v>
      </c>
      <c r="C27" s="109"/>
      <c r="D27" s="110"/>
    </row>
    <row r="28" spans="1:4" x14ac:dyDescent="0.25">
      <c r="A28" s="103">
        <v>22</v>
      </c>
      <c r="B28" s="97" t="s">
        <v>224</v>
      </c>
      <c r="C28" s="96" t="s">
        <v>204</v>
      </c>
      <c r="D28" s="104">
        <f>Б7!$G$249</f>
        <v>89127.687599999976</v>
      </c>
    </row>
    <row r="29" spans="1:4" x14ac:dyDescent="0.25">
      <c r="A29" s="103">
        <v>23</v>
      </c>
      <c r="B29" s="97" t="s">
        <v>225</v>
      </c>
      <c r="C29" s="98" t="s">
        <v>226</v>
      </c>
      <c r="D29" s="96" t="s">
        <v>227</v>
      </c>
    </row>
    <row r="30" spans="1:4" x14ac:dyDescent="0.25">
      <c r="A30" s="102" t="s">
        <v>228</v>
      </c>
      <c r="B30" s="102"/>
      <c r="C30" s="102"/>
      <c r="D30" s="102"/>
    </row>
    <row r="31" spans="1:4" x14ac:dyDescent="0.25">
      <c r="A31" s="103">
        <v>24</v>
      </c>
      <c r="B31" s="97" t="s">
        <v>229</v>
      </c>
      <c r="C31" s="96" t="s">
        <v>230</v>
      </c>
      <c r="D31" s="111">
        <v>0</v>
      </c>
    </row>
    <row r="32" spans="1:4" x14ac:dyDescent="0.25">
      <c r="A32" s="103">
        <v>25</v>
      </c>
      <c r="B32" s="97" t="s">
        <v>231</v>
      </c>
      <c r="C32" s="96" t="s">
        <v>230</v>
      </c>
      <c r="D32" s="111">
        <v>0</v>
      </c>
    </row>
    <row r="33" spans="1:4" x14ac:dyDescent="0.25">
      <c r="A33" s="103">
        <v>26</v>
      </c>
      <c r="B33" s="97" t="s">
        <v>232</v>
      </c>
      <c r="C33" s="96" t="s">
        <v>230</v>
      </c>
      <c r="D33" s="111">
        <v>0</v>
      </c>
    </row>
    <row r="34" spans="1:4" x14ac:dyDescent="0.25">
      <c r="A34" s="103">
        <v>27</v>
      </c>
      <c r="B34" s="97" t="s">
        <v>233</v>
      </c>
      <c r="C34" s="96" t="s">
        <v>204</v>
      </c>
      <c r="D34" s="104">
        <v>0</v>
      </c>
    </row>
    <row r="35" spans="1:4" x14ac:dyDescent="0.25">
      <c r="A35" s="102" t="s">
        <v>234</v>
      </c>
      <c r="B35" s="102"/>
      <c r="C35" s="102"/>
      <c r="D35" s="102"/>
    </row>
    <row r="36" spans="1:4" x14ac:dyDescent="0.25">
      <c r="A36" s="103">
        <v>28</v>
      </c>
      <c r="B36" s="97" t="s">
        <v>203</v>
      </c>
      <c r="C36" s="96" t="s">
        <v>204</v>
      </c>
      <c r="D36" s="104">
        <v>0</v>
      </c>
    </row>
    <row r="37" spans="1:4" x14ac:dyDescent="0.25">
      <c r="A37" s="103">
        <v>29</v>
      </c>
      <c r="B37" s="97" t="s">
        <v>205</v>
      </c>
      <c r="C37" s="96" t="s">
        <v>204</v>
      </c>
      <c r="D37" s="104"/>
    </row>
    <row r="38" spans="1:4" ht="15.75" customHeight="1" x14ac:dyDescent="0.25">
      <c r="A38" s="103">
        <v>30</v>
      </c>
      <c r="B38" s="97" t="s">
        <v>207</v>
      </c>
      <c r="C38" s="96" t="s">
        <v>204</v>
      </c>
      <c r="D38" s="104">
        <v>85858.61</v>
      </c>
    </row>
    <row r="39" spans="1:4" x14ac:dyDescent="0.25">
      <c r="A39" s="103">
        <v>31</v>
      </c>
      <c r="B39" s="97" t="s">
        <v>219</v>
      </c>
      <c r="C39" s="96" t="s">
        <v>204</v>
      </c>
      <c r="D39" s="104">
        <v>0</v>
      </c>
    </row>
    <row r="40" spans="1:4" x14ac:dyDescent="0.25">
      <c r="A40" s="103">
        <v>32</v>
      </c>
      <c r="B40" s="97" t="s">
        <v>220</v>
      </c>
      <c r="C40" s="96" t="s">
        <v>204</v>
      </c>
      <c r="D40" s="104"/>
    </row>
    <row r="41" spans="1:4" x14ac:dyDescent="0.25">
      <c r="A41" s="103">
        <v>33</v>
      </c>
      <c r="B41" s="97" t="s">
        <v>221</v>
      </c>
      <c r="C41" s="96" t="s">
        <v>204</v>
      </c>
      <c r="D41" s="104">
        <f>D48+D58+D68+D78+D88</f>
        <v>749.67000000000007</v>
      </c>
    </row>
    <row r="42" spans="1:4" x14ac:dyDescent="0.25">
      <c r="A42" s="102" t="s">
        <v>235</v>
      </c>
      <c r="B42" s="102"/>
      <c r="C42" s="102"/>
      <c r="D42" s="102"/>
    </row>
    <row r="43" spans="1:4" x14ac:dyDescent="0.25">
      <c r="A43" s="103">
        <v>34</v>
      </c>
      <c r="B43" s="97" t="s">
        <v>236</v>
      </c>
      <c r="C43" s="96" t="s">
        <v>206</v>
      </c>
      <c r="D43" s="112" t="s">
        <v>237</v>
      </c>
    </row>
    <row r="44" spans="1:4" x14ac:dyDescent="0.25">
      <c r="A44" s="103">
        <v>35</v>
      </c>
      <c r="B44" s="97" t="s">
        <v>193</v>
      </c>
      <c r="C44" s="96" t="s">
        <v>206</v>
      </c>
      <c r="D44" s="101" t="s">
        <v>238</v>
      </c>
    </row>
    <row r="45" spans="1:4" x14ac:dyDescent="0.25">
      <c r="A45" s="103">
        <v>36</v>
      </c>
      <c r="B45" s="97" t="s">
        <v>239</v>
      </c>
      <c r="C45" s="96" t="s">
        <v>240</v>
      </c>
      <c r="D45" s="104">
        <v>123.89</v>
      </c>
    </row>
    <row r="46" spans="1:4" x14ac:dyDescent="0.25">
      <c r="A46" s="103">
        <v>37</v>
      </c>
      <c r="B46" s="97" t="s">
        <v>241</v>
      </c>
      <c r="C46" s="96" t="s">
        <v>204</v>
      </c>
      <c r="D46" s="104">
        <v>253304.49</v>
      </c>
    </row>
    <row r="47" spans="1:4" x14ac:dyDescent="0.25">
      <c r="A47" s="103">
        <v>38</v>
      </c>
      <c r="B47" s="97" t="s">
        <v>242</v>
      </c>
      <c r="C47" s="96" t="s">
        <v>204</v>
      </c>
      <c r="D47" s="104">
        <v>315284.51</v>
      </c>
    </row>
    <row r="48" spans="1:4" x14ac:dyDescent="0.25">
      <c r="A48" s="103">
        <v>39</v>
      </c>
      <c r="B48" s="97" t="s">
        <v>243</v>
      </c>
      <c r="C48" s="96" t="s">
        <v>204</v>
      </c>
      <c r="D48" s="104">
        <v>314.45999999999998</v>
      </c>
    </row>
    <row r="49" spans="1:4" x14ac:dyDescent="0.25">
      <c r="A49" s="103">
        <v>40</v>
      </c>
      <c r="B49" s="97" t="s">
        <v>244</v>
      </c>
      <c r="C49" s="96" t="s">
        <v>204</v>
      </c>
      <c r="D49" s="104">
        <v>309472.52</v>
      </c>
    </row>
    <row r="50" spans="1:4" x14ac:dyDescent="0.25">
      <c r="A50" s="103">
        <v>41</v>
      </c>
      <c r="B50" s="97" t="s">
        <v>245</v>
      </c>
      <c r="C50" s="96" t="s">
        <v>204</v>
      </c>
      <c r="D50" s="104">
        <f>D49-D51</f>
        <v>180718.96000000002</v>
      </c>
    </row>
    <row r="51" spans="1:4" ht="15" customHeight="1" x14ac:dyDescent="0.25">
      <c r="A51" s="103">
        <v>42</v>
      </c>
      <c r="B51" s="105" t="s">
        <v>246</v>
      </c>
      <c r="C51" s="96" t="s">
        <v>204</v>
      </c>
      <c r="D51" s="104">
        <v>128753.56</v>
      </c>
    </row>
    <row r="52" spans="1:4" ht="15" customHeight="1" x14ac:dyDescent="0.25">
      <c r="A52" s="103">
        <v>43</v>
      </c>
      <c r="B52" s="105" t="s">
        <v>247</v>
      </c>
      <c r="C52" s="96" t="s">
        <v>204</v>
      </c>
      <c r="D52" s="104"/>
    </row>
    <row r="53" spans="1:4" ht="26.25" x14ac:dyDescent="0.25">
      <c r="A53" s="113">
        <v>44</v>
      </c>
      <c r="B53" s="105" t="s">
        <v>236</v>
      </c>
      <c r="C53" s="96" t="s">
        <v>206</v>
      </c>
      <c r="D53" s="112" t="s">
        <v>248</v>
      </c>
    </row>
    <row r="54" spans="1:4" x14ac:dyDescent="0.25">
      <c r="A54" s="103">
        <v>45</v>
      </c>
      <c r="B54" s="97" t="s">
        <v>193</v>
      </c>
      <c r="C54" s="96" t="s">
        <v>206</v>
      </c>
      <c r="D54" s="101" t="s">
        <v>249</v>
      </c>
    </row>
    <row r="55" spans="1:4" x14ac:dyDescent="0.25">
      <c r="A55" s="103">
        <v>46</v>
      </c>
      <c r="B55" s="97" t="s">
        <v>239</v>
      </c>
      <c r="C55" s="96" t="s">
        <v>240</v>
      </c>
      <c r="D55" s="104">
        <v>439.55691073176962</v>
      </c>
    </row>
    <row r="56" spans="1:4" x14ac:dyDescent="0.25">
      <c r="A56" s="103">
        <v>47</v>
      </c>
      <c r="B56" s="97" t="s">
        <v>241</v>
      </c>
      <c r="C56" s="96" t="s">
        <v>204</v>
      </c>
      <c r="D56" s="104">
        <v>6052.42</v>
      </c>
    </row>
    <row r="57" spans="1:4" x14ac:dyDescent="0.25">
      <c r="A57" s="103">
        <v>48</v>
      </c>
      <c r="B57" s="97" t="s">
        <v>242</v>
      </c>
      <c r="C57" s="96" t="s">
        <v>204</v>
      </c>
      <c r="D57" s="104">
        <v>7262.44</v>
      </c>
    </row>
    <row r="58" spans="1:4" x14ac:dyDescent="0.25">
      <c r="A58" s="103">
        <v>49</v>
      </c>
      <c r="B58" s="97" t="s">
        <v>243</v>
      </c>
      <c r="C58" s="96" t="s">
        <v>204</v>
      </c>
      <c r="D58" s="104">
        <v>15.82</v>
      </c>
    </row>
    <row r="59" spans="1:4" x14ac:dyDescent="0.25">
      <c r="A59" s="103">
        <v>50</v>
      </c>
      <c r="B59" s="97" t="s">
        <v>244</v>
      </c>
      <c r="C59" s="96" t="s">
        <v>204</v>
      </c>
      <c r="D59" s="104">
        <f>D56</f>
        <v>6052.42</v>
      </c>
    </row>
    <row r="60" spans="1:4" x14ac:dyDescent="0.25">
      <c r="A60" s="103">
        <v>51</v>
      </c>
      <c r="B60" s="97" t="s">
        <v>245</v>
      </c>
      <c r="C60" s="96" t="s">
        <v>204</v>
      </c>
      <c r="D60" s="104">
        <f>D59</f>
        <v>6052.42</v>
      </c>
    </row>
    <row r="61" spans="1:4" ht="15" customHeight="1" x14ac:dyDescent="0.25">
      <c r="A61" s="103">
        <v>52</v>
      </c>
      <c r="B61" s="105" t="s">
        <v>246</v>
      </c>
      <c r="C61" s="96" t="s">
        <v>204</v>
      </c>
      <c r="D61" s="104">
        <f>D59-D60</f>
        <v>0</v>
      </c>
    </row>
    <row r="62" spans="1:4" ht="15" customHeight="1" x14ac:dyDescent="0.25">
      <c r="A62" s="103">
        <v>53</v>
      </c>
      <c r="B62" s="105" t="s">
        <v>247</v>
      </c>
      <c r="C62" s="96" t="s">
        <v>204</v>
      </c>
      <c r="D62" s="104">
        <v>0</v>
      </c>
    </row>
    <row r="63" spans="1:4" ht="26.25" x14ac:dyDescent="0.25">
      <c r="A63" s="113">
        <v>54</v>
      </c>
      <c r="B63" s="105" t="s">
        <v>236</v>
      </c>
      <c r="C63" s="96" t="s">
        <v>206</v>
      </c>
      <c r="D63" s="114" t="s">
        <v>250</v>
      </c>
    </row>
    <row r="64" spans="1:4" x14ac:dyDescent="0.25">
      <c r="A64" s="103">
        <v>55</v>
      </c>
      <c r="B64" s="97" t="s">
        <v>193</v>
      </c>
      <c r="C64" s="96" t="s">
        <v>206</v>
      </c>
      <c r="D64" s="104" t="s">
        <v>249</v>
      </c>
    </row>
    <row r="65" spans="1:4" x14ac:dyDescent="0.25">
      <c r="A65" s="103">
        <v>56</v>
      </c>
      <c r="B65" s="97" t="s">
        <v>239</v>
      </c>
      <c r="C65" s="96" t="s">
        <v>240</v>
      </c>
      <c r="D65" s="104">
        <v>258.66002634362712</v>
      </c>
    </row>
    <row r="66" spans="1:4" x14ac:dyDescent="0.25">
      <c r="A66" s="103">
        <v>57</v>
      </c>
      <c r="B66" s="97" t="s">
        <v>241</v>
      </c>
      <c r="C66" s="96" t="s">
        <v>204</v>
      </c>
      <c r="D66" s="104">
        <v>47697.24</v>
      </c>
    </row>
    <row r="67" spans="1:4" x14ac:dyDescent="0.25">
      <c r="A67" s="103">
        <v>58</v>
      </c>
      <c r="B67" s="97" t="s">
        <v>242</v>
      </c>
      <c r="C67" s="96" t="s">
        <v>204</v>
      </c>
      <c r="D67" s="104">
        <v>58343.43</v>
      </c>
    </row>
    <row r="68" spans="1:4" x14ac:dyDescent="0.25">
      <c r="A68" s="103">
        <v>59</v>
      </c>
      <c r="B68" s="97" t="s">
        <v>243</v>
      </c>
      <c r="C68" s="96" t="s">
        <v>204</v>
      </c>
      <c r="D68" s="104">
        <v>198.68</v>
      </c>
    </row>
    <row r="69" spans="1:4" x14ac:dyDescent="0.25">
      <c r="A69" s="103">
        <v>60</v>
      </c>
      <c r="B69" s="97" t="s">
        <v>244</v>
      </c>
      <c r="C69" s="96" t="s">
        <v>204</v>
      </c>
      <c r="D69" s="104">
        <v>73919.900000000009</v>
      </c>
    </row>
    <row r="70" spans="1:4" x14ac:dyDescent="0.25">
      <c r="A70" s="103">
        <v>61</v>
      </c>
      <c r="B70" s="97" t="s">
        <v>245</v>
      </c>
      <c r="C70" s="96" t="s">
        <v>204</v>
      </c>
      <c r="D70" s="104">
        <f>D69-D71</f>
        <v>40483.070000000007</v>
      </c>
    </row>
    <row r="71" spans="1:4" ht="15" customHeight="1" x14ac:dyDescent="0.25">
      <c r="A71" s="103">
        <v>62</v>
      </c>
      <c r="B71" s="105" t="s">
        <v>246</v>
      </c>
      <c r="C71" s="96" t="s">
        <v>204</v>
      </c>
      <c r="D71" s="104">
        <v>33436.83</v>
      </c>
    </row>
    <row r="72" spans="1:4" ht="15" customHeight="1" x14ac:dyDescent="0.25">
      <c r="A72" s="103">
        <v>63</v>
      </c>
      <c r="B72" s="105" t="s">
        <v>247</v>
      </c>
      <c r="C72" s="96" t="s">
        <v>204</v>
      </c>
      <c r="D72" s="104"/>
    </row>
    <row r="73" spans="1:4" x14ac:dyDescent="0.25">
      <c r="A73" s="103">
        <v>64</v>
      </c>
      <c r="B73" s="97" t="s">
        <v>236</v>
      </c>
      <c r="C73" s="96" t="s">
        <v>206</v>
      </c>
      <c r="D73" s="115" t="s">
        <v>251</v>
      </c>
    </row>
    <row r="74" spans="1:4" x14ac:dyDescent="0.25">
      <c r="A74" s="103">
        <v>65</v>
      </c>
      <c r="B74" s="97" t="s">
        <v>193</v>
      </c>
      <c r="C74" s="96" t="s">
        <v>206</v>
      </c>
      <c r="D74" s="104" t="s">
        <v>249</v>
      </c>
    </row>
    <row r="75" spans="1:4" x14ac:dyDescent="0.25">
      <c r="A75" s="103">
        <v>66</v>
      </c>
      <c r="B75" s="97" t="s">
        <v>239</v>
      </c>
      <c r="C75" s="96" t="s">
        <v>240</v>
      </c>
      <c r="D75" s="104">
        <v>677.24</v>
      </c>
    </row>
    <row r="76" spans="1:4" x14ac:dyDescent="0.25">
      <c r="A76" s="103">
        <v>67</v>
      </c>
      <c r="B76" s="97" t="s">
        <v>241</v>
      </c>
      <c r="C76" s="96" t="s">
        <v>204</v>
      </c>
      <c r="D76" s="104">
        <v>54144.97</v>
      </c>
    </row>
    <row r="77" spans="1:4" x14ac:dyDescent="0.25">
      <c r="A77" s="103">
        <v>68</v>
      </c>
      <c r="B77" s="97" t="s">
        <v>242</v>
      </c>
      <c r="C77" s="96" t="s">
        <v>204</v>
      </c>
      <c r="D77" s="104">
        <v>65417.68</v>
      </c>
    </row>
    <row r="78" spans="1:4" x14ac:dyDescent="0.25">
      <c r="A78" s="103">
        <v>69</v>
      </c>
      <c r="B78" s="97" t="s">
        <v>243</v>
      </c>
      <c r="C78" s="96" t="s">
        <v>204</v>
      </c>
      <c r="D78" s="104">
        <v>220.71</v>
      </c>
    </row>
    <row r="79" spans="1:4" x14ac:dyDescent="0.25">
      <c r="A79" s="103">
        <v>70</v>
      </c>
      <c r="B79" s="97" t="s">
        <v>244</v>
      </c>
      <c r="C79" s="96" t="s">
        <v>204</v>
      </c>
      <c r="D79" s="104">
        <f>D76</f>
        <v>54144.97</v>
      </c>
    </row>
    <row r="80" spans="1:4" x14ac:dyDescent="0.25">
      <c r="A80" s="103">
        <v>71</v>
      </c>
      <c r="B80" s="97" t="s">
        <v>245</v>
      </c>
      <c r="C80" s="96" t="s">
        <v>204</v>
      </c>
      <c r="D80" s="104">
        <f>D79</f>
        <v>54144.97</v>
      </c>
    </row>
    <row r="81" spans="1:4" ht="14.25" customHeight="1" x14ac:dyDescent="0.25">
      <c r="A81" s="103">
        <v>72</v>
      </c>
      <c r="B81" s="105" t="s">
        <v>246</v>
      </c>
      <c r="C81" s="96" t="s">
        <v>204</v>
      </c>
      <c r="D81" s="104">
        <v>0</v>
      </c>
    </row>
    <row r="82" spans="1:4" ht="14.25" customHeight="1" x14ac:dyDescent="0.25">
      <c r="A82" s="103">
        <v>73</v>
      </c>
      <c r="B82" s="105" t="s">
        <v>247</v>
      </c>
      <c r="C82" s="96" t="s">
        <v>204</v>
      </c>
      <c r="D82" s="104">
        <v>0</v>
      </c>
    </row>
    <row r="83" spans="1:4" x14ac:dyDescent="0.25">
      <c r="A83" s="103">
        <v>74</v>
      </c>
      <c r="B83" s="97" t="s">
        <v>236</v>
      </c>
      <c r="C83" s="96" t="s">
        <v>206</v>
      </c>
      <c r="D83" s="115" t="s">
        <v>252</v>
      </c>
    </row>
    <row r="84" spans="1:4" x14ac:dyDescent="0.25">
      <c r="A84" s="103">
        <v>75</v>
      </c>
      <c r="B84" s="97" t="s">
        <v>193</v>
      </c>
      <c r="C84" s="96" t="s">
        <v>206</v>
      </c>
      <c r="D84" s="104" t="s">
        <v>253</v>
      </c>
    </row>
    <row r="85" spans="1:4" x14ac:dyDescent="0.25">
      <c r="A85" s="103">
        <v>76</v>
      </c>
      <c r="B85" s="97" t="s">
        <v>239</v>
      </c>
      <c r="C85" s="96" t="s">
        <v>240</v>
      </c>
      <c r="D85" s="116"/>
    </row>
    <row r="86" spans="1:4" x14ac:dyDescent="0.25">
      <c r="A86" s="103">
        <v>77</v>
      </c>
      <c r="B86" s="97" t="s">
        <v>241</v>
      </c>
      <c r="C86" s="96" t="s">
        <v>204</v>
      </c>
      <c r="D86" s="117">
        <v>0</v>
      </c>
    </row>
    <row r="87" spans="1:4" x14ac:dyDescent="0.25">
      <c r="A87" s="103">
        <v>78</v>
      </c>
      <c r="B87" s="97" t="s">
        <v>242</v>
      </c>
      <c r="C87" s="96" t="s">
        <v>204</v>
      </c>
      <c r="D87" s="117">
        <v>0</v>
      </c>
    </row>
    <row r="88" spans="1:4" x14ac:dyDescent="0.25">
      <c r="A88" s="103">
        <v>79</v>
      </c>
      <c r="B88" s="97" t="s">
        <v>243</v>
      </c>
      <c r="C88" s="96" t="s">
        <v>204</v>
      </c>
      <c r="D88" s="117">
        <v>0</v>
      </c>
    </row>
    <row r="89" spans="1:4" x14ac:dyDescent="0.25">
      <c r="A89" s="103">
        <v>80</v>
      </c>
      <c r="B89" s="97" t="s">
        <v>244</v>
      </c>
      <c r="C89" s="96" t="s">
        <v>204</v>
      </c>
      <c r="D89" s="104"/>
    </row>
    <row r="90" spans="1:4" x14ac:dyDescent="0.25">
      <c r="A90" s="103">
        <v>81</v>
      </c>
      <c r="B90" s="97" t="s">
        <v>245</v>
      </c>
      <c r="C90" s="96" t="s">
        <v>204</v>
      </c>
      <c r="D90" s="104">
        <f>D89</f>
        <v>0</v>
      </c>
    </row>
    <row r="91" spans="1:4" ht="14.25" customHeight="1" x14ac:dyDescent="0.25">
      <c r="A91" s="103">
        <v>82</v>
      </c>
      <c r="B91" s="105" t="s">
        <v>246</v>
      </c>
      <c r="C91" s="96" t="s">
        <v>204</v>
      </c>
      <c r="D91" s="104">
        <f>D89-D90</f>
        <v>0</v>
      </c>
    </row>
    <row r="92" spans="1:4" ht="14.25" customHeight="1" x14ac:dyDescent="0.25">
      <c r="A92" s="103">
        <v>83</v>
      </c>
      <c r="B92" s="105" t="s">
        <v>247</v>
      </c>
      <c r="C92" s="96" t="s">
        <v>204</v>
      </c>
      <c r="D92" s="104">
        <v>0</v>
      </c>
    </row>
    <row r="93" spans="1:4" x14ac:dyDescent="0.25">
      <c r="A93" s="102" t="s">
        <v>254</v>
      </c>
      <c r="B93" s="102"/>
      <c r="C93" s="102"/>
      <c r="D93" s="102"/>
    </row>
    <row r="94" spans="1:4" x14ac:dyDescent="0.25">
      <c r="A94" s="103">
        <v>84</v>
      </c>
      <c r="B94" s="97" t="s">
        <v>229</v>
      </c>
      <c r="C94" s="96" t="s">
        <v>230</v>
      </c>
      <c r="D94" s="104"/>
    </row>
    <row r="95" spans="1:4" x14ac:dyDescent="0.25">
      <c r="A95" s="103">
        <v>85</v>
      </c>
      <c r="B95" s="97" t="s">
        <v>231</v>
      </c>
      <c r="C95" s="96" t="s">
        <v>230</v>
      </c>
      <c r="D95" s="104"/>
    </row>
    <row r="96" spans="1:4" x14ac:dyDescent="0.25">
      <c r="A96" s="103">
        <v>86</v>
      </c>
      <c r="B96" s="97" t="s">
        <v>232</v>
      </c>
      <c r="C96" s="96" t="s">
        <v>255</v>
      </c>
      <c r="D96" s="104"/>
    </row>
    <row r="97" spans="1:4" x14ac:dyDescent="0.25">
      <c r="A97" s="103">
        <v>87</v>
      </c>
      <c r="B97" s="97" t="s">
        <v>233</v>
      </c>
      <c r="C97" s="96" t="s">
        <v>204</v>
      </c>
      <c r="D97" s="104"/>
    </row>
    <row r="98" spans="1:4" x14ac:dyDescent="0.25">
      <c r="A98" s="102" t="s">
        <v>256</v>
      </c>
      <c r="B98" s="102"/>
      <c r="C98" s="102"/>
      <c r="D98" s="102"/>
    </row>
    <row r="99" spans="1:4" x14ac:dyDescent="0.25">
      <c r="A99" s="103">
        <v>88</v>
      </c>
      <c r="B99" s="97" t="s">
        <v>257</v>
      </c>
      <c r="C99" s="96" t="s">
        <v>230</v>
      </c>
      <c r="D99" s="104">
        <v>0</v>
      </c>
    </row>
    <row r="100" spans="1:4" x14ac:dyDescent="0.25">
      <c r="A100" s="103">
        <v>89</v>
      </c>
      <c r="B100" s="97" t="s">
        <v>258</v>
      </c>
      <c r="C100" s="96" t="s">
        <v>230</v>
      </c>
      <c r="D100" s="104">
        <v>0</v>
      </c>
    </row>
    <row r="101" spans="1:4" ht="15" customHeight="1" x14ac:dyDescent="0.25">
      <c r="A101" s="103">
        <v>90</v>
      </c>
      <c r="B101" s="97" t="s">
        <v>259</v>
      </c>
      <c r="C101" s="96" t="s">
        <v>204</v>
      </c>
      <c r="D101" s="104">
        <v>0</v>
      </c>
    </row>
    <row r="103" spans="1:4" x14ac:dyDescent="0.25">
      <c r="D103" s="93" t="s">
        <v>60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4"/>
  <sheetViews>
    <sheetView showZeros="0" topLeftCell="A186" zoomScaleNormal="100" workbookViewId="0">
      <selection activeCell="B32" sqref="B32"/>
    </sheetView>
  </sheetViews>
  <sheetFormatPr defaultColWidth="8.85546875" defaultRowHeight="12.75" outlineLevelRow="1" x14ac:dyDescent="0.2"/>
  <cols>
    <col min="1" max="1" width="1" style="1" customWidth="1"/>
    <col min="2" max="2" width="42.42578125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18.5703125" style="1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76" t="s">
        <v>0</v>
      </c>
      <c r="F1" s="76"/>
      <c r="G1" s="76"/>
    </row>
    <row r="2" spans="1:7" hidden="1" outlineLevel="1" x14ac:dyDescent="0.2">
      <c r="B2" s="2"/>
      <c r="C2" s="2"/>
      <c r="D2" s="2"/>
      <c r="E2" s="2"/>
      <c r="F2" s="2"/>
      <c r="G2" s="2"/>
    </row>
    <row r="3" spans="1:7" hidden="1" outlineLevel="1" x14ac:dyDescent="0.2">
      <c r="B3" s="2"/>
      <c r="C3" s="2"/>
      <c r="D3" s="3" t="s">
        <v>1</v>
      </c>
      <c r="E3" s="2"/>
      <c r="F3" s="2"/>
      <c r="G3" s="2"/>
    </row>
    <row r="4" spans="1:7" hidden="1" outlineLevel="1" x14ac:dyDescent="0.2">
      <c r="B4" s="4"/>
      <c r="C4" s="4"/>
      <c r="D4" s="5" t="s">
        <v>2</v>
      </c>
      <c r="E4" s="4"/>
      <c r="F4" s="4"/>
      <c r="G4" s="4"/>
    </row>
    <row r="5" spans="1:7" hidden="1" outlineLevel="1" x14ac:dyDescent="0.2">
      <c r="B5" s="77" t="s">
        <v>3</v>
      </c>
      <c r="C5" s="77"/>
      <c r="D5" s="77"/>
      <c r="E5" s="77"/>
      <c r="F5" s="77"/>
      <c r="G5" s="77"/>
    </row>
    <row r="6" spans="1:7" hidden="1" outlineLevel="1" x14ac:dyDescent="0.2">
      <c r="B6" s="6" t="s">
        <v>4</v>
      </c>
      <c r="C6" s="4"/>
      <c r="D6" s="4"/>
      <c r="E6" s="4"/>
      <c r="F6" s="4"/>
      <c r="G6" s="7" t="s">
        <v>5</v>
      </c>
    </row>
    <row r="7" spans="1:7" hidden="1" outlineLevel="1" x14ac:dyDescent="0.2">
      <c r="B7" s="2"/>
      <c r="C7" s="2"/>
      <c r="D7" s="2"/>
      <c r="E7" s="2"/>
      <c r="F7" s="2"/>
      <c r="G7" s="2"/>
    </row>
    <row r="8" spans="1:7" s="12" customFormat="1" hidden="1" outlineLevel="1" x14ac:dyDescent="0.2">
      <c r="A8" s="8" t="s">
        <v>6</v>
      </c>
      <c r="B8" s="9"/>
      <c r="C8" s="9"/>
      <c r="D8" s="10" t="s">
        <v>7</v>
      </c>
      <c r="E8" s="11"/>
      <c r="F8" s="1"/>
      <c r="G8" s="9"/>
    </row>
    <row r="9" spans="1:7" s="12" customFormat="1" hidden="1" outlineLevel="1" x14ac:dyDescent="0.2">
      <c r="A9" s="78" t="s">
        <v>8</v>
      </c>
      <c r="B9" s="78"/>
      <c r="C9" s="78"/>
      <c r="D9" s="78"/>
      <c r="E9" s="78"/>
      <c r="F9" s="78"/>
      <c r="G9" s="78"/>
    </row>
    <row r="10" spans="1:7" s="12" customFormat="1" ht="10.15" hidden="1" customHeight="1" outlineLevel="1" x14ac:dyDescent="0.2">
      <c r="A10" s="9"/>
      <c r="B10" s="9"/>
      <c r="C10" s="13" t="s">
        <v>9</v>
      </c>
      <c r="D10" s="14"/>
      <c r="E10" s="1"/>
      <c r="F10" s="9"/>
      <c r="G10" s="15"/>
    </row>
    <row r="11" spans="1:7" s="12" customFormat="1" ht="12.75" hidden="1" customHeight="1" outlineLevel="1" x14ac:dyDescent="0.2">
      <c r="A11" s="79" t="s">
        <v>10</v>
      </c>
      <c r="B11" s="79"/>
      <c r="C11" s="79"/>
      <c r="D11" s="79"/>
      <c r="E11" s="79"/>
      <c r="F11" s="79"/>
      <c r="G11" s="79"/>
    </row>
    <row r="12" spans="1:7" s="12" customFormat="1" ht="12.75" hidden="1" customHeight="1" outlineLevel="1" x14ac:dyDescent="0.2">
      <c r="A12" s="80" t="s">
        <v>11</v>
      </c>
      <c r="B12" s="80"/>
      <c r="C12" s="80"/>
      <c r="D12" s="80"/>
      <c r="E12" s="80"/>
      <c r="F12" s="80"/>
      <c r="G12" s="80"/>
    </row>
    <row r="13" spans="1:7" s="12" customFormat="1" hidden="1" outlineLevel="1" x14ac:dyDescent="0.2">
      <c r="A13" s="75" t="s">
        <v>12</v>
      </c>
      <c r="B13" s="75"/>
      <c r="C13" s="75"/>
      <c r="D13" s="75"/>
      <c r="E13" s="75"/>
      <c r="F13" s="75"/>
      <c r="G13" s="75"/>
    </row>
    <row r="14" spans="1:7" s="12" customFormat="1" hidden="1" outlineLevel="1" x14ac:dyDescent="0.2">
      <c r="A14" s="75" t="s">
        <v>13</v>
      </c>
      <c r="B14" s="75"/>
      <c r="C14" s="75"/>
      <c r="D14" s="75"/>
      <c r="E14" s="75"/>
      <c r="F14" s="75"/>
      <c r="G14" s="75"/>
    </row>
    <row r="15" spans="1:7" s="12" customFormat="1" hidden="1" outlineLevel="1" x14ac:dyDescent="0.2">
      <c r="A15" s="75" t="s">
        <v>14</v>
      </c>
      <c r="B15" s="75"/>
      <c r="C15" s="75"/>
      <c r="D15" s="75"/>
      <c r="E15" s="75"/>
      <c r="F15" s="75"/>
      <c r="G15" s="75"/>
    </row>
    <row r="16" spans="1:7" s="12" customFormat="1" hidden="1" outlineLevel="1" x14ac:dyDescent="0.2">
      <c r="A16" s="81" t="s">
        <v>15</v>
      </c>
      <c r="B16" s="75"/>
      <c r="C16" s="75"/>
      <c r="D16" s="75"/>
      <c r="E16" s="75"/>
      <c r="F16" s="75"/>
      <c r="G16" s="75"/>
    </row>
    <row r="17" spans="1:7" s="12" customFormat="1" hidden="1" outlineLevel="1" x14ac:dyDescent="0.2">
      <c r="A17" s="75" t="s">
        <v>16</v>
      </c>
      <c r="B17" s="75"/>
      <c r="C17" s="75"/>
      <c r="D17" s="75"/>
      <c r="E17" s="75"/>
      <c r="F17" s="75"/>
      <c r="G17" s="75"/>
    </row>
    <row r="18" spans="1:7" s="12" customFormat="1" hidden="1" outlineLevel="1" x14ac:dyDescent="0.2">
      <c r="A18" s="82" t="s">
        <v>17</v>
      </c>
      <c r="B18" s="82"/>
      <c r="C18" s="16"/>
      <c r="D18" s="17"/>
      <c r="E18" s="2"/>
      <c r="F18" s="2"/>
      <c r="G18" s="2"/>
    </row>
    <row r="19" spans="1:7" s="12" customFormat="1" outlineLevel="1" x14ac:dyDescent="0.2">
      <c r="A19" s="18"/>
      <c r="B19" s="18"/>
      <c r="C19" s="16"/>
      <c r="D19" s="17"/>
      <c r="E19" s="2"/>
      <c r="F19" s="2"/>
      <c r="G19" s="19" t="s">
        <v>18</v>
      </c>
    </row>
    <row r="20" spans="1:7" s="71" customFormat="1" ht="27" customHeight="1" x14ac:dyDescent="0.2">
      <c r="A20" s="85" t="s">
        <v>61</v>
      </c>
      <c r="B20" s="85"/>
      <c r="C20" s="85"/>
      <c r="D20" s="85"/>
      <c r="E20" s="85"/>
      <c r="F20" s="85"/>
      <c r="G20" s="85"/>
    </row>
    <row r="21" spans="1:7" s="71" customFormat="1" ht="15" x14ac:dyDescent="0.25">
      <c r="A21" s="72"/>
      <c r="B21" s="86" t="s">
        <v>62</v>
      </c>
      <c r="C21" s="86"/>
      <c r="D21" s="86"/>
      <c r="E21" s="86"/>
      <c r="F21" s="86"/>
      <c r="G21" s="86"/>
    </row>
    <row r="22" spans="1:7" ht="10.5" customHeight="1" x14ac:dyDescent="0.2"/>
    <row r="23" spans="1:7" s="16" customFormat="1" ht="45" x14ac:dyDescent="0.2">
      <c r="A23" s="20"/>
      <c r="B23" s="21" t="s">
        <v>19</v>
      </c>
      <c r="C23" s="90" t="s">
        <v>20</v>
      </c>
      <c r="D23" s="90"/>
      <c r="E23" s="22" t="s">
        <v>21</v>
      </c>
      <c r="F23" s="23" t="s">
        <v>22</v>
      </c>
      <c r="G23" s="24" t="s">
        <v>23</v>
      </c>
    </row>
    <row r="24" spans="1:7" s="16" customFormat="1" x14ac:dyDescent="0.2">
      <c r="A24" s="20"/>
      <c r="B24" s="25" t="s">
        <v>24</v>
      </c>
      <c r="C24" s="22"/>
      <c r="D24" s="22"/>
      <c r="E24" s="22"/>
      <c r="F24" s="23"/>
      <c r="G24" s="24"/>
    </row>
    <row r="25" spans="1:7" s="16" customFormat="1" x14ac:dyDescent="0.2">
      <c r="A25" s="20"/>
      <c r="B25" s="25" t="s">
        <v>160</v>
      </c>
      <c r="C25" s="22"/>
      <c r="D25" s="22"/>
      <c r="E25" s="22"/>
      <c r="F25" s="23"/>
      <c r="G25" s="24"/>
    </row>
    <row r="26" spans="1:7" s="16" customFormat="1" x14ac:dyDescent="0.2">
      <c r="A26" s="20"/>
      <c r="B26" s="25" t="s">
        <v>161</v>
      </c>
      <c r="C26" s="22"/>
      <c r="D26" s="22"/>
      <c r="E26" s="22"/>
      <c r="F26" s="23"/>
      <c r="G26" s="24"/>
    </row>
    <row r="27" spans="1:7" s="16" customFormat="1" x14ac:dyDescent="0.2">
      <c r="A27" s="20"/>
      <c r="B27" s="26" t="s">
        <v>71</v>
      </c>
      <c r="C27" s="22">
        <v>1</v>
      </c>
      <c r="D27" s="22">
        <v>1.046</v>
      </c>
      <c r="E27" s="22" t="s">
        <v>162</v>
      </c>
      <c r="F27" s="27">
        <v>462.81070745697895</v>
      </c>
      <c r="G27" s="28">
        <f>ROUND(C27*D27*F27,2)</f>
        <v>484.1</v>
      </c>
    </row>
    <row r="28" spans="1:7" s="16" customFormat="1" x14ac:dyDescent="0.2">
      <c r="A28" s="20"/>
      <c r="B28" s="25" t="s">
        <v>163</v>
      </c>
      <c r="C28" s="22"/>
      <c r="D28" s="22"/>
      <c r="E28" s="22"/>
      <c r="F28" s="27"/>
      <c r="G28" s="28"/>
    </row>
    <row r="29" spans="1:7" s="16" customFormat="1" x14ac:dyDescent="0.2">
      <c r="A29" s="20"/>
      <c r="B29" s="26" t="s">
        <v>25</v>
      </c>
      <c r="C29" s="22">
        <v>1</v>
      </c>
      <c r="D29" s="22">
        <v>2</v>
      </c>
      <c r="E29" s="22" t="s">
        <v>64</v>
      </c>
      <c r="F29" s="27">
        <v>2024.92</v>
      </c>
      <c r="G29" s="28">
        <f>ROUND(C29*D29*F29,2)</f>
        <v>4049.84</v>
      </c>
    </row>
    <row r="30" spans="1:7" s="16" customFormat="1" x14ac:dyDescent="0.2">
      <c r="A30" s="20"/>
      <c r="B30" s="25" t="s">
        <v>164</v>
      </c>
      <c r="C30" s="22"/>
      <c r="D30" s="22"/>
      <c r="E30" s="22"/>
      <c r="F30" s="22"/>
      <c r="G30" s="24"/>
    </row>
    <row r="31" spans="1:7" s="16" customFormat="1" x14ac:dyDescent="0.2">
      <c r="A31" s="20"/>
      <c r="B31" s="29" t="s">
        <v>165</v>
      </c>
      <c r="C31" s="22"/>
      <c r="D31" s="22"/>
      <c r="E31" s="22"/>
      <c r="F31" s="22"/>
      <c r="G31" s="24"/>
    </row>
    <row r="32" spans="1:7" s="16" customFormat="1" x14ac:dyDescent="0.2">
      <c r="A32" s="20"/>
      <c r="B32" s="26" t="s">
        <v>166</v>
      </c>
      <c r="C32" s="22">
        <v>2</v>
      </c>
      <c r="D32" s="22">
        <v>4.6200000000000005E-2</v>
      </c>
      <c r="E32" s="22" t="s">
        <v>26</v>
      </c>
      <c r="F32" s="27">
        <v>213.5625</v>
      </c>
      <c r="G32" s="28">
        <f>ROUND(C32*F32,2)</f>
        <v>427.13</v>
      </c>
    </row>
    <row r="33" spans="1:7" s="16" customFormat="1" x14ac:dyDescent="0.2">
      <c r="A33" s="20"/>
      <c r="B33" s="26" t="s">
        <v>167</v>
      </c>
      <c r="C33" s="22">
        <v>2</v>
      </c>
      <c r="D33" s="22">
        <v>0.30119999999999997</v>
      </c>
      <c r="E33" s="22" t="s">
        <v>26</v>
      </c>
      <c r="F33" s="27">
        <v>563.02833333333331</v>
      </c>
      <c r="G33" s="28">
        <f>ROUND(C33*F33,2)</f>
        <v>1126.06</v>
      </c>
    </row>
    <row r="34" spans="1:7" s="16" customFormat="1" x14ac:dyDescent="0.2">
      <c r="A34" s="20"/>
      <c r="B34" s="26" t="s">
        <v>115</v>
      </c>
      <c r="C34" s="22">
        <v>2</v>
      </c>
      <c r="D34" s="22">
        <v>1</v>
      </c>
      <c r="E34" s="22" t="s">
        <v>64</v>
      </c>
      <c r="F34" s="27">
        <v>1000</v>
      </c>
      <c r="G34" s="28">
        <f>ROUND(C34*F34,2)</f>
        <v>2000</v>
      </c>
    </row>
    <row r="35" spans="1:7" s="16" customFormat="1" x14ac:dyDescent="0.2">
      <c r="A35" s="20"/>
      <c r="B35" s="29" t="s">
        <v>168</v>
      </c>
      <c r="C35" s="22"/>
      <c r="D35" s="22"/>
      <c r="E35" s="22"/>
      <c r="F35" s="22"/>
      <c r="G35" s="24"/>
    </row>
    <row r="36" spans="1:7" s="16" customFormat="1" ht="24" x14ac:dyDescent="0.2">
      <c r="A36" s="20"/>
      <c r="B36" s="26" t="s">
        <v>169</v>
      </c>
      <c r="C36" s="30">
        <v>23</v>
      </c>
      <c r="D36" s="22">
        <v>50.78</v>
      </c>
      <c r="E36" s="22" t="s">
        <v>30</v>
      </c>
      <c r="F36" s="22">
        <v>3.02</v>
      </c>
      <c r="G36" s="28">
        <f t="shared" ref="G36:G38" si="0">ROUND(C36*D36*F36,2)</f>
        <v>3527.18</v>
      </c>
    </row>
    <row r="37" spans="1:7" s="16" customFormat="1" ht="24" x14ac:dyDescent="0.2">
      <c r="A37" s="20"/>
      <c r="B37" s="26" t="s">
        <v>170</v>
      </c>
      <c r="C37" s="30">
        <v>4</v>
      </c>
      <c r="D37" s="22">
        <v>50.78</v>
      </c>
      <c r="E37" s="22" t="s">
        <v>30</v>
      </c>
      <c r="F37" s="22">
        <v>7.63</v>
      </c>
      <c r="G37" s="28">
        <f t="shared" si="0"/>
        <v>1549.81</v>
      </c>
    </row>
    <row r="38" spans="1:7" s="16" customFormat="1" x14ac:dyDescent="0.2">
      <c r="A38" s="20"/>
      <c r="B38" s="26" t="s">
        <v>27</v>
      </c>
      <c r="C38" s="30">
        <v>4</v>
      </c>
      <c r="D38" s="22">
        <v>1.6</v>
      </c>
      <c r="E38" s="22" t="s">
        <v>30</v>
      </c>
      <c r="F38" s="22">
        <v>6.08</v>
      </c>
      <c r="G38" s="28">
        <f t="shared" si="0"/>
        <v>38.909999999999997</v>
      </c>
    </row>
    <row r="39" spans="1:7" s="16" customFormat="1" x14ac:dyDescent="0.2">
      <c r="A39" s="20"/>
      <c r="B39" s="25" t="s">
        <v>171</v>
      </c>
      <c r="C39" s="22"/>
      <c r="D39" s="22"/>
      <c r="E39" s="22"/>
      <c r="F39" s="22"/>
      <c r="G39" s="24"/>
    </row>
    <row r="40" spans="1:7" s="16" customFormat="1" x14ac:dyDescent="0.2">
      <c r="A40" s="20"/>
      <c r="B40" s="26" t="s">
        <v>172</v>
      </c>
      <c r="C40" s="30">
        <v>4</v>
      </c>
      <c r="D40" s="22">
        <v>210.7</v>
      </c>
      <c r="E40" s="22" t="s">
        <v>30</v>
      </c>
      <c r="F40" s="22">
        <v>0.71</v>
      </c>
      <c r="G40" s="28">
        <f>ROUND(C40*D40*F40,2)</f>
        <v>598.39</v>
      </c>
    </row>
    <row r="41" spans="1:7" s="16" customFormat="1" ht="24" x14ac:dyDescent="0.2">
      <c r="A41" s="20"/>
      <c r="B41" s="26" t="s">
        <v>173</v>
      </c>
      <c r="C41" s="30">
        <v>2</v>
      </c>
      <c r="D41" s="22">
        <v>105.35</v>
      </c>
      <c r="E41" s="22" t="s">
        <v>30</v>
      </c>
      <c r="F41" s="22">
        <v>3.06</v>
      </c>
      <c r="G41" s="28">
        <f t="shared" ref="G41:G54" si="1">ROUND(C41*D41*F41,2)</f>
        <v>644.74</v>
      </c>
    </row>
    <row r="42" spans="1:7" s="16" customFormat="1" ht="24" x14ac:dyDescent="0.2">
      <c r="A42" s="20"/>
      <c r="B42" s="26" t="s">
        <v>174</v>
      </c>
      <c r="C42" s="31">
        <v>3.5161616E-2</v>
      </c>
      <c r="D42" s="22">
        <v>4.2139999999999997E-2</v>
      </c>
      <c r="E42" s="22" t="s">
        <v>159</v>
      </c>
      <c r="F42" s="22">
        <v>362.6</v>
      </c>
      <c r="G42" s="28">
        <f>ROUND(C42*D42*F42,2)</f>
        <v>0.54</v>
      </c>
    </row>
    <row r="43" spans="1:7" s="16" customFormat="1" ht="24" x14ac:dyDescent="0.2">
      <c r="A43" s="20"/>
      <c r="B43" s="26" t="s">
        <v>141</v>
      </c>
      <c r="C43" s="30">
        <v>4</v>
      </c>
      <c r="D43" s="22">
        <v>2.1069999999999998</v>
      </c>
      <c r="E43" s="22" t="s">
        <v>30</v>
      </c>
      <c r="F43" s="22">
        <v>1.78</v>
      </c>
      <c r="G43" s="28">
        <f t="shared" si="1"/>
        <v>15</v>
      </c>
    </row>
    <row r="44" spans="1:7" s="16" customFormat="1" ht="24" hidden="1" x14ac:dyDescent="0.2">
      <c r="A44" s="20"/>
      <c r="B44" s="26" t="s">
        <v>175</v>
      </c>
      <c r="C44" s="30">
        <v>0</v>
      </c>
      <c r="D44" s="22">
        <v>2.1069999999999998</v>
      </c>
      <c r="E44" s="22" t="s">
        <v>30</v>
      </c>
      <c r="F44" s="22">
        <v>28.25</v>
      </c>
      <c r="G44" s="28">
        <f t="shared" si="1"/>
        <v>0</v>
      </c>
    </row>
    <row r="45" spans="1:7" s="16" customFormat="1" hidden="1" x14ac:dyDescent="0.2">
      <c r="A45" s="20"/>
      <c r="B45" s="26" t="s">
        <v>143</v>
      </c>
      <c r="C45" s="30">
        <v>0</v>
      </c>
      <c r="D45" s="22">
        <v>2.1069999999999998</v>
      </c>
      <c r="E45" s="22" t="s">
        <v>30</v>
      </c>
      <c r="F45" s="22">
        <v>24.18</v>
      </c>
      <c r="G45" s="28">
        <f t="shared" si="1"/>
        <v>0</v>
      </c>
    </row>
    <row r="46" spans="1:7" s="16" customFormat="1" x14ac:dyDescent="0.2">
      <c r="A46" s="20"/>
      <c r="B46" s="26" t="s">
        <v>176</v>
      </c>
      <c r="C46" s="30">
        <v>4</v>
      </c>
      <c r="D46" s="22">
        <v>210.7</v>
      </c>
      <c r="E46" s="22" t="s">
        <v>30</v>
      </c>
      <c r="F46" s="22">
        <v>0.44</v>
      </c>
      <c r="G46" s="28">
        <f t="shared" si="1"/>
        <v>370.83</v>
      </c>
    </row>
    <row r="47" spans="1:7" s="16" customFormat="1" ht="24" x14ac:dyDescent="0.2">
      <c r="A47" s="20"/>
      <c r="B47" s="26" t="s">
        <v>177</v>
      </c>
      <c r="C47" s="30">
        <v>1</v>
      </c>
      <c r="D47" s="22">
        <v>105.35</v>
      </c>
      <c r="E47" s="22" t="s">
        <v>30</v>
      </c>
      <c r="F47" s="22">
        <v>3.09</v>
      </c>
      <c r="G47" s="28">
        <f t="shared" si="1"/>
        <v>325.52999999999997</v>
      </c>
    </row>
    <row r="48" spans="1:7" s="16" customFormat="1" hidden="1" x14ac:dyDescent="0.2">
      <c r="A48" s="20"/>
      <c r="B48" s="26" t="s">
        <v>178</v>
      </c>
      <c r="C48" s="30">
        <v>0</v>
      </c>
      <c r="D48" s="22">
        <v>0</v>
      </c>
      <c r="E48" s="22" t="s">
        <v>159</v>
      </c>
      <c r="F48" s="22"/>
      <c r="G48" s="28"/>
    </row>
    <row r="49" spans="1:7" s="16" customFormat="1" hidden="1" x14ac:dyDescent="0.2">
      <c r="A49" s="20"/>
      <c r="B49" s="26" t="s">
        <v>179</v>
      </c>
      <c r="C49" s="30">
        <v>0</v>
      </c>
      <c r="D49" s="22">
        <v>0</v>
      </c>
      <c r="E49" s="22" t="s">
        <v>159</v>
      </c>
      <c r="F49" s="22"/>
      <c r="G49" s="28"/>
    </row>
    <row r="50" spans="1:7" s="16" customFormat="1" x14ac:dyDescent="0.2">
      <c r="A50" s="20"/>
      <c r="B50" s="26" t="s">
        <v>142</v>
      </c>
      <c r="C50" s="30">
        <v>1</v>
      </c>
      <c r="D50" s="22">
        <v>77.5</v>
      </c>
      <c r="E50" s="22" t="s">
        <v>30</v>
      </c>
      <c r="F50" s="22">
        <v>3.29</v>
      </c>
      <c r="G50" s="28">
        <f t="shared" si="1"/>
        <v>254.98</v>
      </c>
    </row>
    <row r="51" spans="1:7" s="16" customFormat="1" ht="24" hidden="1" x14ac:dyDescent="0.2">
      <c r="A51" s="20"/>
      <c r="B51" s="26" t="s">
        <v>180</v>
      </c>
      <c r="C51" s="30">
        <v>0</v>
      </c>
      <c r="D51" s="22">
        <v>0</v>
      </c>
      <c r="E51" s="22">
        <v>0</v>
      </c>
      <c r="F51" s="22">
        <v>0</v>
      </c>
      <c r="G51" s="28">
        <f t="shared" si="1"/>
        <v>0</v>
      </c>
    </row>
    <row r="52" spans="1:7" s="16" customFormat="1" x14ac:dyDescent="0.2">
      <c r="A52" s="20"/>
      <c r="B52" s="26" t="s">
        <v>147</v>
      </c>
      <c r="C52" s="30">
        <v>33</v>
      </c>
      <c r="D52" s="22">
        <v>1</v>
      </c>
      <c r="E52" s="22" t="s">
        <v>64</v>
      </c>
      <c r="F52" s="22">
        <v>11.22</v>
      </c>
      <c r="G52" s="28">
        <f t="shared" si="1"/>
        <v>370.26</v>
      </c>
    </row>
    <row r="53" spans="1:7" s="16" customFormat="1" hidden="1" x14ac:dyDescent="0.2">
      <c r="A53" s="20"/>
      <c r="B53" s="26" t="s">
        <v>181</v>
      </c>
      <c r="C53" s="30">
        <v>0</v>
      </c>
      <c r="D53" s="22">
        <v>0</v>
      </c>
      <c r="E53" s="22">
        <v>0</v>
      </c>
      <c r="F53" s="22">
        <v>0</v>
      </c>
      <c r="G53" s="28">
        <f t="shared" si="1"/>
        <v>0</v>
      </c>
    </row>
    <row r="54" spans="1:7" s="16" customFormat="1" x14ac:dyDescent="0.2">
      <c r="A54" s="20"/>
      <c r="B54" s="26" t="s">
        <v>145</v>
      </c>
      <c r="C54" s="30">
        <v>4</v>
      </c>
      <c r="D54" s="22">
        <v>14.5</v>
      </c>
      <c r="E54" s="22" t="s">
        <v>30</v>
      </c>
      <c r="F54" s="22">
        <v>4.0999999999999996</v>
      </c>
      <c r="G54" s="28">
        <f t="shared" si="1"/>
        <v>237.8</v>
      </c>
    </row>
    <row r="55" spans="1:7" s="16" customFormat="1" hidden="1" x14ac:dyDescent="0.2">
      <c r="A55" s="20"/>
      <c r="B55" s="26" t="s">
        <v>182</v>
      </c>
      <c r="C55" s="30">
        <v>0</v>
      </c>
      <c r="D55" s="22">
        <v>0</v>
      </c>
      <c r="E55" s="22" t="s">
        <v>183</v>
      </c>
      <c r="F55" s="22"/>
      <c r="G55" s="28"/>
    </row>
    <row r="56" spans="1:7" s="16" customFormat="1" x14ac:dyDescent="0.2">
      <c r="A56" s="20"/>
      <c r="B56" s="26" t="s">
        <v>184</v>
      </c>
      <c r="C56" s="30">
        <v>1</v>
      </c>
      <c r="D56" s="27">
        <v>0.4</v>
      </c>
      <c r="E56" s="22" t="s">
        <v>159</v>
      </c>
      <c r="F56" s="22">
        <v>218.39</v>
      </c>
      <c r="G56" s="28">
        <f>ROUND(C56*D56*F56,2)</f>
        <v>87.36</v>
      </c>
    </row>
    <row r="57" spans="1:7" s="16" customFormat="1" x14ac:dyDescent="0.2">
      <c r="A57" s="20"/>
      <c r="B57" s="32" t="s">
        <v>185</v>
      </c>
      <c r="C57" s="30"/>
      <c r="D57" s="22"/>
      <c r="E57" s="22"/>
      <c r="F57" s="22"/>
      <c r="G57" s="28"/>
    </row>
    <row r="58" spans="1:7" s="16" customFormat="1" x14ac:dyDescent="0.2">
      <c r="A58" s="20"/>
      <c r="B58" s="26" t="s">
        <v>186</v>
      </c>
      <c r="C58" s="30"/>
      <c r="D58" s="22"/>
      <c r="E58" s="22"/>
      <c r="F58" s="22"/>
      <c r="G58" s="28">
        <v>1326.2747999999999</v>
      </c>
    </row>
    <row r="59" spans="1:7" s="16" customFormat="1" x14ac:dyDescent="0.2">
      <c r="A59" s="20"/>
      <c r="B59" s="32" t="s">
        <v>187</v>
      </c>
      <c r="C59" s="30"/>
      <c r="D59" s="22"/>
      <c r="E59" s="22"/>
      <c r="F59" s="22"/>
      <c r="G59" s="28"/>
    </row>
    <row r="60" spans="1:7" s="16" customFormat="1" x14ac:dyDescent="0.2">
      <c r="A60" s="20"/>
      <c r="B60" s="26" t="s">
        <v>188</v>
      </c>
      <c r="C60" s="30"/>
      <c r="D60" s="22"/>
      <c r="E60" s="22"/>
      <c r="F60" s="22"/>
      <c r="G60" s="28">
        <v>3382.5147999999995</v>
      </c>
    </row>
    <row r="61" spans="1:7" s="16" customFormat="1" x14ac:dyDescent="0.2">
      <c r="A61" s="20"/>
      <c r="B61" s="33" t="s">
        <v>28</v>
      </c>
      <c r="C61" s="30"/>
      <c r="D61" s="22"/>
      <c r="E61" s="22"/>
      <c r="F61" s="22"/>
      <c r="G61" s="28"/>
    </row>
    <row r="62" spans="1:7" s="16" customFormat="1" x14ac:dyDescent="0.2">
      <c r="A62" s="20"/>
      <c r="B62" s="26" t="s">
        <v>29</v>
      </c>
      <c r="C62" s="30">
        <v>1</v>
      </c>
      <c r="D62" s="22">
        <v>4</v>
      </c>
      <c r="E62" s="22" t="s">
        <v>30</v>
      </c>
      <c r="F62" s="22">
        <v>130.44999999999999</v>
      </c>
      <c r="G62" s="28">
        <f>ROUND(C62*D62*F62,2)</f>
        <v>521.79999999999995</v>
      </c>
    </row>
    <row r="63" spans="1:7" s="16" customFormat="1" hidden="1" x14ac:dyDescent="0.2">
      <c r="A63" s="20"/>
      <c r="B63" s="26"/>
      <c r="C63" s="22"/>
      <c r="D63" s="22"/>
      <c r="E63" s="22"/>
      <c r="F63" s="22"/>
      <c r="G63" s="24"/>
    </row>
    <row r="64" spans="1:7" s="16" customFormat="1" hidden="1" x14ac:dyDescent="0.2">
      <c r="A64" s="20"/>
      <c r="B64" s="26"/>
      <c r="C64" s="22"/>
      <c r="D64" s="22"/>
      <c r="E64" s="22"/>
      <c r="F64" s="22"/>
      <c r="G64" s="24"/>
    </row>
    <row r="65" spans="1:7" s="16" customFormat="1" hidden="1" x14ac:dyDescent="0.2">
      <c r="A65" s="20"/>
      <c r="B65" s="26"/>
      <c r="C65" s="22"/>
      <c r="D65" s="22"/>
      <c r="E65" s="22"/>
      <c r="F65" s="22"/>
      <c r="G65" s="24"/>
    </row>
    <row r="66" spans="1:7" s="16" customFormat="1" hidden="1" x14ac:dyDescent="0.2">
      <c r="A66" s="20"/>
      <c r="B66" s="26"/>
      <c r="C66" s="22"/>
      <c r="D66" s="22"/>
      <c r="E66" s="22"/>
      <c r="F66" s="22"/>
      <c r="G66" s="24"/>
    </row>
    <row r="67" spans="1:7" s="16" customFormat="1" hidden="1" x14ac:dyDescent="0.2">
      <c r="A67" s="20"/>
      <c r="B67" s="26"/>
      <c r="C67" s="22"/>
      <c r="D67" s="22"/>
      <c r="E67" s="22"/>
      <c r="F67" s="22"/>
      <c r="G67" s="24"/>
    </row>
    <row r="68" spans="1:7" s="16" customFormat="1" hidden="1" x14ac:dyDescent="0.2">
      <c r="A68" s="20"/>
      <c r="B68" s="26"/>
      <c r="C68" s="22"/>
      <c r="D68" s="22"/>
      <c r="E68" s="22"/>
      <c r="F68" s="22"/>
      <c r="G68" s="24"/>
    </row>
    <row r="69" spans="1:7" s="16" customFormat="1" hidden="1" x14ac:dyDescent="0.2">
      <c r="A69" s="20"/>
      <c r="B69" s="26"/>
      <c r="C69" s="22"/>
      <c r="D69" s="22"/>
      <c r="E69" s="22"/>
      <c r="F69" s="22"/>
      <c r="G69" s="24"/>
    </row>
    <row r="70" spans="1:7" s="16" customFormat="1" hidden="1" x14ac:dyDescent="0.2">
      <c r="A70" s="20"/>
      <c r="B70" s="26"/>
      <c r="C70" s="22"/>
      <c r="D70" s="22"/>
      <c r="E70" s="22"/>
      <c r="F70" s="22"/>
      <c r="G70" s="24"/>
    </row>
    <row r="71" spans="1:7" s="16" customFormat="1" hidden="1" x14ac:dyDescent="0.2">
      <c r="A71" s="20"/>
      <c r="B71" s="26"/>
      <c r="C71" s="22"/>
      <c r="D71" s="22"/>
      <c r="E71" s="22"/>
      <c r="F71" s="22"/>
      <c r="G71" s="24"/>
    </row>
    <row r="72" spans="1:7" s="16" customFormat="1" hidden="1" x14ac:dyDescent="0.2">
      <c r="A72" s="20"/>
      <c r="B72" s="26"/>
      <c r="C72" s="22"/>
      <c r="D72" s="22"/>
      <c r="E72" s="22"/>
      <c r="F72" s="22"/>
      <c r="G72" s="24"/>
    </row>
    <row r="73" spans="1:7" s="16" customFormat="1" x14ac:dyDescent="0.2">
      <c r="A73" s="20"/>
      <c r="B73" s="34" t="s">
        <v>31</v>
      </c>
      <c r="C73" s="22"/>
      <c r="D73" s="22"/>
      <c r="E73" s="22"/>
      <c r="F73" s="22"/>
      <c r="G73" s="24"/>
    </row>
    <row r="74" spans="1:7" s="2" customFormat="1" ht="12" x14ac:dyDescent="0.2">
      <c r="A74" s="20"/>
      <c r="B74" s="32" t="s">
        <v>68</v>
      </c>
      <c r="C74" s="22"/>
      <c r="D74" s="22"/>
      <c r="E74" s="22"/>
      <c r="F74" s="22"/>
      <c r="G74" s="24"/>
    </row>
    <row r="75" spans="1:7" s="2" customFormat="1" ht="12" x14ac:dyDescent="0.2">
      <c r="A75" s="20"/>
      <c r="B75" s="35" t="s">
        <v>69</v>
      </c>
      <c r="C75" s="22">
        <v>1</v>
      </c>
      <c r="D75" s="36">
        <v>7.6159999999999992E-2</v>
      </c>
      <c r="E75" s="37" t="s">
        <v>70</v>
      </c>
      <c r="F75" s="38">
        <v>2064.41</v>
      </c>
      <c r="G75" s="28">
        <f>ROUND(C75*D75*F75,2)</f>
        <v>157.22999999999999</v>
      </c>
    </row>
    <row r="76" spans="1:7" s="2" customFormat="1" ht="12" hidden="1" x14ac:dyDescent="0.2">
      <c r="A76" s="20"/>
      <c r="B76" s="35">
        <v>0</v>
      </c>
      <c r="C76" s="22">
        <v>1</v>
      </c>
      <c r="D76" s="39">
        <v>0</v>
      </c>
      <c r="E76" s="37" t="s">
        <v>30</v>
      </c>
      <c r="F76" s="38">
        <v>0</v>
      </c>
      <c r="G76" s="28">
        <f t="shared" ref="G76:G139" si="2">ROUND(C76*D76*F76,2)</f>
        <v>0</v>
      </c>
    </row>
    <row r="77" spans="1:7" s="2" customFormat="1" ht="12" x14ac:dyDescent="0.2">
      <c r="A77" s="20"/>
      <c r="B77" s="35" t="s">
        <v>71</v>
      </c>
      <c r="C77" s="22">
        <v>1</v>
      </c>
      <c r="D77" s="39">
        <v>105</v>
      </c>
      <c r="E77" s="37" t="s">
        <v>30</v>
      </c>
      <c r="F77" s="38">
        <v>0.74</v>
      </c>
      <c r="G77" s="28">
        <f>ROUND(C77*D77*F77,2)</f>
        <v>77.7</v>
      </c>
    </row>
    <row r="78" spans="1:7" s="2" customFormat="1" ht="12" x14ac:dyDescent="0.2">
      <c r="A78" s="20"/>
      <c r="B78" s="35" t="s">
        <v>72</v>
      </c>
      <c r="C78" s="22">
        <v>1</v>
      </c>
      <c r="D78" s="40">
        <v>2</v>
      </c>
      <c r="E78" s="37" t="s">
        <v>64</v>
      </c>
      <c r="F78" s="38">
        <v>59.14</v>
      </c>
      <c r="G78" s="28">
        <f t="shared" si="2"/>
        <v>118.28</v>
      </c>
    </row>
    <row r="79" spans="1:7" s="2" customFormat="1" ht="12" hidden="1" x14ac:dyDescent="0.2">
      <c r="A79" s="20"/>
      <c r="B79" s="35" t="s">
        <v>73</v>
      </c>
      <c r="C79" s="22">
        <v>1</v>
      </c>
      <c r="D79" s="39">
        <v>0</v>
      </c>
      <c r="E79" s="37" t="s">
        <v>64</v>
      </c>
      <c r="F79" s="38">
        <v>59.14</v>
      </c>
      <c r="G79" s="28">
        <f t="shared" si="2"/>
        <v>0</v>
      </c>
    </row>
    <row r="80" spans="1:7" s="2" customFormat="1" ht="12" hidden="1" x14ac:dyDescent="0.2">
      <c r="A80" s="20"/>
      <c r="B80" s="35"/>
      <c r="C80" s="22"/>
      <c r="D80" s="39"/>
      <c r="E80" s="37"/>
      <c r="F80" s="38"/>
      <c r="G80" s="28"/>
    </row>
    <row r="81" spans="1:7" s="2" customFormat="1" ht="12" hidden="1" x14ac:dyDescent="0.2">
      <c r="A81" s="20"/>
      <c r="B81" s="35"/>
      <c r="C81" s="22"/>
      <c r="D81" s="39"/>
      <c r="E81" s="37"/>
      <c r="F81" s="38"/>
      <c r="G81" s="28"/>
    </row>
    <row r="82" spans="1:7" s="2" customFormat="1" ht="12" hidden="1" x14ac:dyDescent="0.2">
      <c r="A82" s="20"/>
      <c r="B82" s="35"/>
      <c r="C82" s="22"/>
      <c r="D82" s="39"/>
      <c r="E82" s="37"/>
      <c r="F82" s="38"/>
      <c r="G82" s="28"/>
    </row>
    <row r="83" spans="1:7" s="2" customFormat="1" ht="12" hidden="1" x14ac:dyDescent="0.2">
      <c r="A83" s="20"/>
      <c r="B83" s="35"/>
      <c r="C83" s="22"/>
      <c r="D83" s="39"/>
      <c r="E83" s="37"/>
      <c r="F83" s="38"/>
      <c r="G83" s="28"/>
    </row>
    <row r="84" spans="1:7" s="2" customFormat="1" ht="12" hidden="1" x14ac:dyDescent="0.2">
      <c r="A84" s="20"/>
      <c r="B84" s="35"/>
      <c r="C84" s="22"/>
      <c r="D84" s="39"/>
      <c r="E84" s="37"/>
      <c r="F84" s="38"/>
      <c r="G84" s="28"/>
    </row>
    <row r="85" spans="1:7" s="2" customFormat="1" ht="12" x14ac:dyDescent="0.2">
      <c r="A85" s="20"/>
      <c r="B85" s="35" t="s">
        <v>69</v>
      </c>
      <c r="C85" s="22">
        <v>1</v>
      </c>
      <c r="D85" s="39">
        <v>1.47712</v>
      </c>
      <c r="E85" s="37" t="s">
        <v>74</v>
      </c>
      <c r="F85" s="38">
        <v>271.45</v>
      </c>
      <c r="G85" s="28">
        <f t="shared" si="2"/>
        <v>400.96</v>
      </c>
    </row>
    <row r="86" spans="1:7" s="2" customFormat="1" ht="12" hidden="1" x14ac:dyDescent="0.2">
      <c r="A86" s="20"/>
      <c r="B86" s="35"/>
      <c r="C86" s="22"/>
      <c r="D86" s="39"/>
      <c r="E86" s="37"/>
      <c r="F86" s="38"/>
      <c r="G86" s="28"/>
    </row>
    <row r="87" spans="1:7" s="2" customFormat="1" ht="24" x14ac:dyDescent="0.2">
      <c r="A87" s="20"/>
      <c r="B87" s="35" t="s">
        <v>75</v>
      </c>
      <c r="C87" s="22">
        <v>1</v>
      </c>
      <c r="D87" s="39">
        <v>0.48310000000000003</v>
      </c>
      <c r="E87" s="37" t="s">
        <v>76</v>
      </c>
      <c r="F87" s="38">
        <v>1571.64</v>
      </c>
      <c r="G87" s="28">
        <f t="shared" si="2"/>
        <v>759.26</v>
      </c>
    </row>
    <row r="88" spans="1:7" s="2" customFormat="1" ht="12" hidden="1" x14ac:dyDescent="0.2">
      <c r="A88" s="20"/>
      <c r="B88" s="35"/>
      <c r="C88" s="22"/>
      <c r="D88" s="39"/>
      <c r="E88" s="37"/>
      <c r="F88" s="38"/>
      <c r="G88" s="28"/>
    </row>
    <row r="89" spans="1:7" s="2" customFormat="1" ht="24" hidden="1" x14ac:dyDescent="0.2">
      <c r="A89" s="20"/>
      <c r="B89" s="35" t="s">
        <v>77</v>
      </c>
      <c r="C89" s="22">
        <v>1</v>
      </c>
      <c r="D89" s="39">
        <v>0</v>
      </c>
      <c r="E89" s="37" t="s">
        <v>30</v>
      </c>
      <c r="F89" s="38">
        <v>51.98</v>
      </c>
      <c r="G89" s="28">
        <f t="shared" si="2"/>
        <v>0</v>
      </c>
    </row>
    <row r="90" spans="1:7" s="2" customFormat="1" ht="12" hidden="1" x14ac:dyDescent="0.2">
      <c r="A90" s="20"/>
      <c r="B90" s="35"/>
      <c r="C90" s="22"/>
      <c r="D90" s="39"/>
      <c r="E90" s="37"/>
      <c r="F90" s="38"/>
      <c r="G90" s="28"/>
    </row>
    <row r="91" spans="1:7" s="2" customFormat="1" ht="12" x14ac:dyDescent="0.2">
      <c r="A91" s="20"/>
      <c r="B91" s="35" t="s">
        <v>78</v>
      </c>
      <c r="C91" s="22">
        <v>1</v>
      </c>
      <c r="D91" s="39">
        <v>90.36</v>
      </c>
      <c r="E91" s="37" t="s">
        <v>30</v>
      </c>
      <c r="F91" s="38">
        <v>0.66</v>
      </c>
      <c r="G91" s="28">
        <f t="shared" si="2"/>
        <v>59.64</v>
      </c>
    </row>
    <row r="92" spans="1:7" s="2" customFormat="1" ht="12" hidden="1" x14ac:dyDescent="0.2">
      <c r="A92" s="20"/>
      <c r="B92" s="35" t="s">
        <v>79</v>
      </c>
      <c r="C92" s="22">
        <v>1</v>
      </c>
      <c r="D92" s="39">
        <v>0</v>
      </c>
      <c r="E92" s="37" t="s">
        <v>64</v>
      </c>
      <c r="F92" s="38">
        <v>66.72</v>
      </c>
      <c r="G92" s="28">
        <f t="shared" si="2"/>
        <v>0</v>
      </c>
    </row>
    <row r="93" spans="1:7" s="2" customFormat="1" ht="12" hidden="1" x14ac:dyDescent="0.2">
      <c r="A93" s="20"/>
      <c r="B93" s="35"/>
      <c r="C93" s="22"/>
      <c r="D93" s="39"/>
      <c r="E93" s="37"/>
      <c r="F93" s="38"/>
      <c r="G93" s="28"/>
    </row>
    <row r="94" spans="1:7" s="2" customFormat="1" ht="12" hidden="1" x14ac:dyDescent="0.2">
      <c r="A94" s="20"/>
      <c r="B94" s="35"/>
      <c r="C94" s="22"/>
      <c r="D94" s="39"/>
      <c r="E94" s="37"/>
      <c r="F94" s="38"/>
      <c r="G94" s="28"/>
    </row>
    <row r="95" spans="1:7" s="2" customFormat="1" ht="12" hidden="1" x14ac:dyDescent="0.2">
      <c r="A95" s="20"/>
      <c r="B95" s="35"/>
      <c r="C95" s="22"/>
      <c r="D95" s="39"/>
      <c r="E95" s="37"/>
      <c r="F95" s="38"/>
      <c r="G95" s="28"/>
    </row>
    <row r="96" spans="1:7" s="2" customFormat="1" ht="12" hidden="1" x14ac:dyDescent="0.2">
      <c r="A96" s="20"/>
      <c r="B96" s="35"/>
      <c r="C96" s="22"/>
      <c r="D96" s="39"/>
      <c r="E96" s="37"/>
      <c r="F96" s="38"/>
      <c r="G96" s="28"/>
    </row>
    <row r="97" spans="1:7" s="2" customFormat="1" ht="12" hidden="1" x14ac:dyDescent="0.2">
      <c r="A97" s="20"/>
      <c r="B97" s="35"/>
      <c r="C97" s="22"/>
      <c r="D97" s="39"/>
      <c r="E97" s="37"/>
      <c r="F97" s="38"/>
      <c r="G97" s="28"/>
    </row>
    <row r="98" spans="1:7" s="2" customFormat="1" ht="12" hidden="1" x14ac:dyDescent="0.2">
      <c r="A98" s="20"/>
      <c r="B98" s="35"/>
      <c r="C98" s="22"/>
      <c r="D98" s="39"/>
      <c r="E98" s="37"/>
      <c r="F98" s="38"/>
      <c r="G98" s="28"/>
    </row>
    <row r="99" spans="1:7" s="2" customFormat="1" ht="12" hidden="1" x14ac:dyDescent="0.2">
      <c r="A99" s="20"/>
      <c r="B99" s="35"/>
      <c r="C99" s="22"/>
      <c r="D99" s="39"/>
      <c r="E99" s="37"/>
      <c r="F99" s="38"/>
      <c r="G99" s="28"/>
    </row>
    <row r="100" spans="1:7" s="2" customFormat="1" ht="12" hidden="1" x14ac:dyDescent="0.2">
      <c r="A100" s="20"/>
      <c r="B100" s="35"/>
      <c r="C100" s="22"/>
      <c r="D100" s="39"/>
      <c r="E100" s="37"/>
      <c r="F100" s="38"/>
      <c r="G100" s="28"/>
    </row>
    <row r="101" spans="1:7" s="2" customFormat="1" ht="12" hidden="1" x14ac:dyDescent="0.2">
      <c r="A101" s="20"/>
      <c r="B101" s="35"/>
      <c r="C101" s="22"/>
      <c r="D101" s="39"/>
      <c r="E101" s="37"/>
      <c r="F101" s="38"/>
      <c r="G101" s="28"/>
    </row>
    <row r="102" spans="1:7" s="2" customFormat="1" ht="12" hidden="1" x14ac:dyDescent="0.2">
      <c r="A102" s="20"/>
      <c r="B102" s="35" t="s">
        <v>80</v>
      </c>
      <c r="C102" s="22">
        <v>1</v>
      </c>
      <c r="D102" s="39">
        <v>0</v>
      </c>
      <c r="E102" s="37" t="s">
        <v>30</v>
      </c>
      <c r="F102" s="38">
        <v>46.12</v>
      </c>
      <c r="G102" s="28">
        <f t="shared" si="2"/>
        <v>0</v>
      </c>
    </row>
    <row r="103" spans="1:7" s="2" customFormat="1" ht="12" hidden="1" x14ac:dyDescent="0.2">
      <c r="A103" s="20"/>
      <c r="B103" s="35"/>
      <c r="C103" s="22"/>
      <c r="D103" s="39"/>
      <c r="E103" s="37"/>
      <c r="F103" s="38"/>
      <c r="G103" s="28"/>
    </row>
    <row r="104" spans="1:7" s="2" customFormat="1" ht="12" hidden="1" x14ac:dyDescent="0.2">
      <c r="A104" s="20"/>
      <c r="B104" s="35"/>
      <c r="C104" s="22"/>
      <c r="D104" s="39"/>
      <c r="E104" s="37"/>
      <c r="F104" s="38"/>
      <c r="G104" s="28"/>
    </row>
    <row r="105" spans="1:7" s="2" customFormat="1" ht="12" hidden="1" x14ac:dyDescent="0.2">
      <c r="A105" s="20"/>
      <c r="B105" s="35"/>
      <c r="C105" s="22"/>
      <c r="D105" s="39"/>
      <c r="E105" s="37"/>
      <c r="F105" s="38"/>
      <c r="G105" s="28"/>
    </row>
    <row r="106" spans="1:7" s="2" customFormat="1" ht="12" hidden="1" x14ac:dyDescent="0.2">
      <c r="A106" s="20"/>
      <c r="B106" s="35"/>
      <c r="C106" s="22"/>
      <c r="D106" s="39"/>
      <c r="E106" s="37"/>
      <c r="F106" s="38"/>
      <c r="G106" s="28"/>
    </row>
    <row r="107" spans="1:7" s="2" customFormat="1" ht="12" hidden="1" x14ac:dyDescent="0.2">
      <c r="A107" s="20"/>
      <c r="B107" s="35"/>
      <c r="C107" s="22"/>
      <c r="D107" s="39"/>
      <c r="E107" s="37"/>
      <c r="F107" s="38"/>
      <c r="G107" s="28"/>
    </row>
    <row r="108" spans="1:7" s="2" customFormat="1" ht="12" hidden="1" x14ac:dyDescent="0.2">
      <c r="A108" s="20"/>
      <c r="B108" s="35"/>
      <c r="C108" s="22"/>
      <c r="D108" s="39"/>
      <c r="E108" s="37"/>
      <c r="F108" s="38"/>
      <c r="G108" s="28"/>
    </row>
    <row r="109" spans="1:7" s="2" customFormat="1" ht="12" hidden="1" x14ac:dyDescent="0.2">
      <c r="A109" s="20"/>
      <c r="B109" s="35"/>
      <c r="C109" s="22"/>
      <c r="D109" s="39"/>
      <c r="E109" s="37"/>
      <c r="F109" s="38"/>
      <c r="G109" s="28"/>
    </row>
    <row r="110" spans="1:7" s="2" customFormat="1" ht="12" hidden="1" x14ac:dyDescent="0.2">
      <c r="A110" s="20"/>
      <c r="B110" s="35"/>
      <c r="C110" s="22"/>
      <c r="D110" s="39"/>
      <c r="E110" s="37"/>
      <c r="F110" s="38"/>
      <c r="G110" s="28"/>
    </row>
    <row r="111" spans="1:7" s="2" customFormat="1" ht="12" hidden="1" x14ac:dyDescent="0.2">
      <c r="A111" s="20"/>
      <c r="B111" s="35"/>
      <c r="C111" s="22"/>
      <c r="D111" s="39"/>
      <c r="E111" s="37"/>
      <c r="F111" s="38"/>
      <c r="G111" s="28"/>
    </row>
    <row r="112" spans="1:7" s="2" customFormat="1" ht="12" hidden="1" x14ac:dyDescent="0.2">
      <c r="A112" s="20"/>
      <c r="B112" s="35"/>
      <c r="C112" s="22"/>
      <c r="D112" s="39"/>
      <c r="E112" s="37"/>
      <c r="F112" s="38"/>
      <c r="G112" s="28"/>
    </row>
    <row r="113" spans="1:7" s="2" customFormat="1" ht="12" hidden="1" x14ac:dyDescent="0.2">
      <c r="A113" s="20"/>
      <c r="B113" s="35"/>
      <c r="C113" s="22"/>
      <c r="D113" s="39"/>
      <c r="E113" s="37"/>
      <c r="F113" s="38"/>
      <c r="G113" s="28"/>
    </row>
    <row r="114" spans="1:7" s="2" customFormat="1" ht="12" hidden="1" x14ac:dyDescent="0.2">
      <c r="A114" s="20"/>
      <c r="B114" s="35"/>
      <c r="C114" s="22"/>
      <c r="D114" s="39"/>
      <c r="E114" s="37"/>
      <c r="F114" s="38"/>
      <c r="G114" s="28"/>
    </row>
    <row r="115" spans="1:7" s="2" customFormat="1" ht="12" hidden="1" x14ac:dyDescent="0.2">
      <c r="A115" s="20"/>
      <c r="B115" s="35"/>
      <c r="C115" s="22"/>
      <c r="D115" s="39"/>
      <c r="E115" s="37"/>
      <c r="F115" s="38"/>
      <c r="G115" s="28"/>
    </row>
    <row r="116" spans="1:7" s="2" customFormat="1" ht="12" hidden="1" x14ac:dyDescent="0.2">
      <c r="A116" s="20"/>
      <c r="B116" s="35"/>
      <c r="C116" s="22"/>
      <c r="D116" s="39"/>
      <c r="E116" s="37"/>
      <c r="F116" s="38"/>
      <c r="G116" s="28"/>
    </row>
    <row r="117" spans="1:7" s="2" customFormat="1" ht="12" hidden="1" x14ac:dyDescent="0.2">
      <c r="A117" s="20"/>
      <c r="B117" s="35"/>
      <c r="C117" s="22"/>
      <c r="D117" s="39"/>
      <c r="E117" s="37"/>
      <c r="F117" s="38"/>
      <c r="G117" s="28"/>
    </row>
    <row r="118" spans="1:7" s="2" customFormat="1" ht="12" hidden="1" x14ac:dyDescent="0.2">
      <c r="A118" s="20"/>
      <c r="B118" s="35"/>
      <c r="C118" s="22"/>
      <c r="D118" s="39"/>
      <c r="E118" s="37"/>
      <c r="F118" s="38"/>
      <c r="G118" s="28"/>
    </row>
    <row r="119" spans="1:7" s="2" customFormat="1" ht="12" hidden="1" x14ac:dyDescent="0.2">
      <c r="A119" s="20"/>
      <c r="B119" s="35"/>
      <c r="C119" s="22"/>
      <c r="D119" s="39"/>
      <c r="E119" s="37"/>
      <c r="F119" s="38"/>
      <c r="G119" s="28"/>
    </row>
    <row r="120" spans="1:7" s="2" customFormat="1" ht="12" hidden="1" x14ac:dyDescent="0.2">
      <c r="A120" s="20"/>
      <c r="B120" s="35"/>
      <c r="C120" s="22"/>
      <c r="D120" s="39"/>
      <c r="E120" s="37"/>
      <c r="F120" s="38"/>
      <c r="G120" s="28"/>
    </row>
    <row r="121" spans="1:7" s="2" customFormat="1" ht="12" hidden="1" x14ac:dyDescent="0.2">
      <c r="A121" s="20"/>
      <c r="B121" s="35"/>
      <c r="C121" s="22"/>
      <c r="D121" s="39"/>
      <c r="E121" s="37"/>
      <c r="F121" s="38"/>
      <c r="G121" s="28"/>
    </row>
    <row r="122" spans="1:7" s="2" customFormat="1" ht="12" hidden="1" x14ac:dyDescent="0.2">
      <c r="A122" s="20"/>
      <c r="B122" s="35"/>
      <c r="C122" s="22"/>
      <c r="D122" s="39"/>
      <c r="E122" s="37"/>
      <c r="F122" s="38"/>
      <c r="G122" s="28"/>
    </row>
    <row r="123" spans="1:7" s="2" customFormat="1" ht="12" hidden="1" x14ac:dyDescent="0.2">
      <c r="A123" s="20"/>
      <c r="B123" s="35"/>
      <c r="C123" s="22"/>
      <c r="D123" s="39"/>
      <c r="E123" s="37"/>
      <c r="F123" s="38"/>
      <c r="G123" s="28"/>
    </row>
    <row r="124" spans="1:7" s="2" customFormat="1" ht="12" hidden="1" x14ac:dyDescent="0.2">
      <c r="A124" s="20"/>
      <c r="B124" s="35"/>
      <c r="C124" s="22"/>
      <c r="D124" s="39"/>
      <c r="E124" s="37"/>
      <c r="F124" s="38"/>
      <c r="G124" s="28"/>
    </row>
    <row r="125" spans="1:7" s="2" customFormat="1" ht="25.5" customHeight="1" x14ac:dyDescent="0.2">
      <c r="A125" s="20"/>
      <c r="B125" s="35" t="s">
        <v>81</v>
      </c>
      <c r="C125" s="22">
        <v>1</v>
      </c>
      <c r="D125" s="39">
        <v>4.616E-2</v>
      </c>
      <c r="E125" s="37" t="s">
        <v>82</v>
      </c>
      <c r="F125" s="38">
        <v>6869.78</v>
      </c>
      <c r="G125" s="28">
        <f t="shared" si="2"/>
        <v>317.11</v>
      </c>
    </row>
    <row r="126" spans="1:7" s="2" customFormat="1" ht="12" hidden="1" x14ac:dyDescent="0.2">
      <c r="A126" s="20"/>
      <c r="B126" s="35"/>
      <c r="C126" s="22"/>
      <c r="D126" s="39"/>
      <c r="E126" s="37"/>
      <c r="F126" s="38"/>
      <c r="G126" s="28"/>
    </row>
    <row r="127" spans="1:7" s="2" customFormat="1" ht="12" hidden="1" x14ac:dyDescent="0.2">
      <c r="A127" s="20"/>
      <c r="B127" s="35"/>
      <c r="C127" s="22"/>
      <c r="D127" s="39"/>
      <c r="E127" s="37"/>
      <c r="F127" s="38"/>
      <c r="G127" s="28"/>
    </row>
    <row r="128" spans="1:7" s="2" customFormat="1" ht="12" hidden="1" x14ac:dyDescent="0.2">
      <c r="A128" s="20"/>
      <c r="B128" s="35"/>
      <c r="C128" s="22"/>
      <c r="D128" s="39"/>
      <c r="E128" s="37"/>
      <c r="F128" s="38"/>
      <c r="G128" s="28"/>
    </row>
    <row r="129" spans="1:7" s="2" customFormat="1" ht="12" hidden="1" x14ac:dyDescent="0.2">
      <c r="A129" s="20"/>
      <c r="B129" s="35"/>
      <c r="C129" s="22"/>
      <c r="D129" s="39"/>
      <c r="E129" s="37"/>
      <c r="F129" s="38"/>
      <c r="G129" s="28"/>
    </row>
    <row r="130" spans="1:7" s="2" customFormat="1" ht="12" hidden="1" x14ac:dyDescent="0.2">
      <c r="A130" s="20"/>
      <c r="B130" s="35"/>
      <c r="C130" s="22"/>
      <c r="D130" s="39"/>
      <c r="E130" s="37"/>
      <c r="F130" s="38"/>
      <c r="G130" s="28"/>
    </row>
    <row r="131" spans="1:7" s="2" customFormat="1" ht="12" hidden="1" x14ac:dyDescent="0.2">
      <c r="A131" s="20"/>
      <c r="B131" s="35"/>
      <c r="C131" s="22"/>
      <c r="D131" s="39"/>
      <c r="E131" s="37"/>
      <c r="F131" s="38"/>
      <c r="G131" s="28"/>
    </row>
    <row r="132" spans="1:7" s="2" customFormat="1" ht="12" hidden="1" x14ac:dyDescent="0.2">
      <c r="A132" s="20"/>
      <c r="B132" s="35"/>
      <c r="C132" s="22"/>
      <c r="D132" s="39"/>
      <c r="E132" s="37"/>
      <c r="F132" s="38"/>
      <c r="G132" s="28"/>
    </row>
    <row r="133" spans="1:7" s="2" customFormat="1" ht="12" hidden="1" x14ac:dyDescent="0.2">
      <c r="A133" s="20"/>
      <c r="B133" s="35"/>
      <c r="C133" s="22"/>
      <c r="D133" s="39"/>
      <c r="E133" s="37"/>
      <c r="F133" s="38"/>
      <c r="G133" s="28"/>
    </row>
    <row r="134" spans="1:7" s="2" customFormat="1" ht="12" hidden="1" x14ac:dyDescent="0.2">
      <c r="A134" s="20"/>
      <c r="B134" s="35"/>
      <c r="C134" s="22"/>
      <c r="D134" s="39"/>
      <c r="E134" s="37"/>
      <c r="F134" s="38"/>
      <c r="G134" s="28"/>
    </row>
    <row r="135" spans="1:7" s="2" customFormat="1" ht="12" hidden="1" x14ac:dyDescent="0.2">
      <c r="A135" s="20"/>
      <c r="B135" s="35"/>
      <c r="C135" s="22"/>
      <c r="D135" s="39"/>
      <c r="E135" s="37"/>
      <c r="F135" s="38"/>
      <c r="G135" s="28"/>
    </row>
    <row r="136" spans="1:7" s="2" customFormat="1" ht="12" hidden="1" x14ac:dyDescent="0.2">
      <c r="A136" s="20"/>
      <c r="B136" s="35"/>
      <c r="C136" s="22"/>
      <c r="D136" s="39"/>
      <c r="E136" s="37"/>
      <c r="F136" s="38"/>
      <c r="G136" s="28"/>
    </row>
    <row r="137" spans="1:7" s="2" customFormat="1" ht="12" hidden="1" x14ac:dyDescent="0.2">
      <c r="A137" s="20"/>
      <c r="B137" s="35"/>
      <c r="C137" s="22"/>
      <c r="D137" s="39"/>
      <c r="E137" s="37"/>
      <c r="F137" s="38"/>
      <c r="G137" s="28"/>
    </row>
    <row r="138" spans="1:7" s="2" customFormat="1" ht="12" hidden="1" x14ac:dyDescent="0.2">
      <c r="A138" s="20"/>
      <c r="B138" s="33" t="s">
        <v>83</v>
      </c>
      <c r="C138" s="22"/>
      <c r="D138" s="39"/>
      <c r="E138" s="37"/>
      <c r="F138" s="38"/>
      <c r="G138" s="28"/>
    </row>
    <row r="139" spans="1:7" s="2" customFormat="1" ht="12" hidden="1" x14ac:dyDescent="0.2">
      <c r="A139" s="20"/>
      <c r="B139" s="35" t="s">
        <v>84</v>
      </c>
      <c r="C139" s="22">
        <v>1</v>
      </c>
      <c r="D139" s="39">
        <v>0</v>
      </c>
      <c r="E139" s="37" t="s">
        <v>85</v>
      </c>
      <c r="F139" s="38">
        <v>106.81</v>
      </c>
      <c r="G139" s="28">
        <f t="shared" si="2"/>
        <v>0</v>
      </c>
    </row>
    <row r="140" spans="1:7" s="2" customFormat="1" ht="12" x14ac:dyDescent="0.2">
      <c r="A140" s="20"/>
      <c r="B140" s="33" t="s">
        <v>86</v>
      </c>
      <c r="C140" s="22"/>
      <c r="D140" s="39"/>
      <c r="E140" s="37"/>
      <c r="F140" s="38"/>
      <c r="G140" s="28"/>
    </row>
    <row r="141" spans="1:7" s="2" customFormat="1" ht="12" hidden="1" x14ac:dyDescent="0.2">
      <c r="A141" s="20"/>
      <c r="B141" s="33"/>
      <c r="C141" s="22"/>
      <c r="D141" s="39"/>
      <c r="E141" s="37"/>
      <c r="F141" s="38"/>
      <c r="G141" s="28"/>
    </row>
    <row r="142" spans="1:7" s="2" customFormat="1" ht="37.5" hidden="1" customHeight="1" x14ac:dyDescent="0.2">
      <c r="A142" s="20"/>
      <c r="B142" s="35"/>
      <c r="C142" s="22"/>
      <c r="D142" s="39"/>
      <c r="E142" s="37"/>
      <c r="F142" s="38"/>
      <c r="G142" s="28"/>
    </row>
    <row r="143" spans="1:7" s="2" customFormat="1" ht="12" hidden="1" x14ac:dyDescent="0.2">
      <c r="A143" s="20"/>
      <c r="B143" s="35"/>
      <c r="C143" s="22"/>
      <c r="D143" s="39"/>
      <c r="E143" s="37"/>
      <c r="F143" s="38"/>
      <c r="G143" s="28"/>
    </row>
    <row r="144" spans="1:7" s="2" customFormat="1" ht="12" x14ac:dyDescent="0.2">
      <c r="A144" s="20"/>
      <c r="B144" s="33" t="s">
        <v>87</v>
      </c>
      <c r="C144" s="22"/>
      <c r="D144" s="39"/>
      <c r="E144" s="37"/>
      <c r="F144" s="38"/>
      <c r="G144" s="28"/>
    </row>
    <row r="145" spans="1:7" s="2" customFormat="1" ht="36" x14ac:dyDescent="0.2">
      <c r="A145" s="20"/>
      <c r="B145" s="35" t="s">
        <v>88</v>
      </c>
      <c r="C145" s="22">
        <v>1</v>
      </c>
      <c r="D145" s="40">
        <v>3</v>
      </c>
      <c r="E145" s="37" t="s">
        <v>64</v>
      </c>
      <c r="F145" s="38">
        <v>77</v>
      </c>
      <c r="G145" s="28">
        <f>ROUND(C145*D145*F145,2)</f>
        <v>231</v>
      </c>
    </row>
    <row r="146" spans="1:7" s="2" customFormat="1" ht="12" x14ac:dyDescent="0.2">
      <c r="A146" s="20"/>
      <c r="B146" s="35" t="s">
        <v>89</v>
      </c>
      <c r="C146" s="22">
        <v>1</v>
      </c>
      <c r="D146" s="40">
        <v>1</v>
      </c>
      <c r="E146" s="37" t="s">
        <v>64</v>
      </c>
      <c r="F146" s="38">
        <v>207.28</v>
      </c>
      <c r="G146" s="28">
        <f t="shared" ref="G146:G157" si="3">ROUND(C146*D146*F146,2)</f>
        <v>207.28</v>
      </c>
    </row>
    <row r="147" spans="1:7" s="2" customFormat="1" ht="12" hidden="1" x14ac:dyDescent="0.2">
      <c r="A147" s="20"/>
      <c r="B147" s="41"/>
      <c r="C147" s="22"/>
      <c r="D147" s="40"/>
      <c r="E147" s="37"/>
      <c r="F147" s="38"/>
      <c r="G147" s="28"/>
    </row>
    <row r="148" spans="1:7" s="2" customFormat="1" ht="12" x14ac:dyDescent="0.2">
      <c r="A148" s="20"/>
      <c r="B148" s="33" t="s">
        <v>90</v>
      </c>
      <c r="C148" s="22"/>
      <c r="D148" s="40"/>
      <c r="E148" s="37"/>
      <c r="F148" s="38"/>
      <c r="G148" s="28"/>
    </row>
    <row r="149" spans="1:7" s="2" customFormat="1" ht="36" x14ac:dyDescent="0.2">
      <c r="A149" s="42"/>
      <c r="B149" s="35" t="s">
        <v>91</v>
      </c>
      <c r="C149" s="43">
        <v>1</v>
      </c>
      <c r="D149" s="40">
        <v>4</v>
      </c>
      <c r="E149" s="37" t="s">
        <v>64</v>
      </c>
      <c r="F149" s="38">
        <v>77</v>
      </c>
      <c r="G149" s="28">
        <f t="shared" si="3"/>
        <v>308</v>
      </c>
    </row>
    <row r="150" spans="1:7" s="2" customFormat="1" ht="12" hidden="1" x14ac:dyDescent="0.2">
      <c r="A150" s="42"/>
      <c r="B150" s="33" t="s">
        <v>92</v>
      </c>
      <c r="C150" s="43"/>
      <c r="D150" s="40">
        <v>0</v>
      </c>
      <c r="E150" s="37" t="s">
        <v>30</v>
      </c>
      <c r="F150" s="38">
        <v>0</v>
      </c>
      <c r="G150" s="28">
        <f t="shared" si="3"/>
        <v>0</v>
      </c>
    </row>
    <row r="151" spans="1:7" s="2" customFormat="1" ht="24" hidden="1" x14ac:dyDescent="0.2">
      <c r="A151" s="42"/>
      <c r="B151" s="35" t="s">
        <v>93</v>
      </c>
      <c r="C151" s="43">
        <v>1</v>
      </c>
      <c r="D151" s="40">
        <v>0</v>
      </c>
      <c r="E151" s="37" t="s">
        <v>94</v>
      </c>
      <c r="F151" s="38">
        <v>199.04</v>
      </c>
      <c r="G151" s="28">
        <f t="shared" si="3"/>
        <v>0</v>
      </c>
    </row>
    <row r="152" spans="1:7" s="2" customFormat="1" ht="12" hidden="1" x14ac:dyDescent="0.2">
      <c r="A152" s="44"/>
      <c r="B152" s="41"/>
      <c r="C152" s="43"/>
      <c r="D152" s="40"/>
      <c r="E152" s="37"/>
      <c r="F152" s="38"/>
      <c r="G152" s="28"/>
    </row>
    <row r="153" spans="1:7" s="2" customFormat="1" ht="12" x14ac:dyDescent="0.2">
      <c r="A153" s="44"/>
      <c r="B153" s="33" t="s">
        <v>95</v>
      </c>
      <c r="C153" s="43"/>
      <c r="D153" s="40"/>
      <c r="E153" s="37"/>
      <c r="F153" s="38"/>
      <c r="G153" s="28"/>
    </row>
    <row r="154" spans="1:7" s="2" customFormat="1" ht="28.5" customHeight="1" x14ac:dyDescent="0.2">
      <c r="A154" s="44"/>
      <c r="B154" s="35" t="s">
        <v>96</v>
      </c>
      <c r="C154" s="43">
        <v>1</v>
      </c>
      <c r="D154" s="40">
        <v>4</v>
      </c>
      <c r="E154" s="37" t="s">
        <v>64</v>
      </c>
      <c r="F154" s="38">
        <v>50.07</v>
      </c>
      <c r="G154" s="28">
        <f t="shared" si="3"/>
        <v>200.28</v>
      </c>
    </row>
    <row r="155" spans="1:7" s="2" customFormat="1" ht="24" x14ac:dyDescent="0.2">
      <c r="A155" s="44"/>
      <c r="B155" s="35" t="s">
        <v>97</v>
      </c>
      <c r="C155" s="43">
        <v>1</v>
      </c>
      <c r="D155" s="39">
        <v>9.2327272727272799E-2</v>
      </c>
      <c r="E155" s="37" t="s">
        <v>98</v>
      </c>
      <c r="F155" s="38">
        <v>6492.1425894058921</v>
      </c>
      <c r="G155" s="28">
        <f t="shared" si="3"/>
        <v>599.4</v>
      </c>
    </row>
    <row r="156" spans="1:7" s="2" customFormat="1" ht="29.25" customHeight="1" x14ac:dyDescent="0.2">
      <c r="A156" s="44"/>
      <c r="B156" s="35" t="s">
        <v>99</v>
      </c>
      <c r="C156" s="43">
        <v>1</v>
      </c>
      <c r="D156" s="39">
        <v>0.60240000000000005</v>
      </c>
      <c r="E156" s="45" t="s">
        <v>100</v>
      </c>
      <c r="F156" s="38">
        <v>2597.02</v>
      </c>
      <c r="G156" s="28">
        <f t="shared" si="3"/>
        <v>1564.44</v>
      </c>
    </row>
    <row r="157" spans="1:7" s="2" customFormat="1" ht="12" hidden="1" x14ac:dyDescent="0.2">
      <c r="A157" s="44"/>
      <c r="B157" s="35" t="s">
        <v>101</v>
      </c>
      <c r="C157" s="40">
        <v>0</v>
      </c>
      <c r="D157" s="40">
        <v>0</v>
      </c>
      <c r="E157" s="37" t="s">
        <v>64</v>
      </c>
      <c r="F157" s="38">
        <v>389.5</v>
      </c>
      <c r="G157" s="28">
        <f t="shared" si="3"/>
        <v>0</v>
      </c>
    </row>
    <row r="158" spans="1:7" s="2" customFormat="1" ht="24" x14ac:dyDescent="0.2">
      <c r="A158" s="44"/>
      <c r="B158" s="35" t="s">
        <v>102</v>
      </c>
      <c r="C158" s="46">
        <v>1</v>
      </c>
      <c r="D158" s="40">
        <v>0.5</v>
      </c>
      <c r="E158" s="37" t="s">
        <v>103</v>
      </c>
      <c r="F158" s="38">
        <v>2175.58</v>
      </c>
      <c r="G158" s="28">
        <f>ROUND(C158*D158*F158,2)</f>
        <v>1087.79</v>
      </c>
    </row>
    <row r="159" spans="1:7" s="2" customFormat="1" ht="24" x14ac:dyDescent="0.2">
      <c r="A159" s="44"/>
      <c r="B159" s="35" t="s">
        <v>104</v>
      </c>
      <c r="C159" s="43">
        <v>1</v>
      </c>
      <c r="D159" s="39">
        <v>3.4039699999999997</v>
      </c>
      <c r="E159" s="37" t="s">
        <v>105</v>
      </c>
      <c r="F159" s="38">
        <v>1260.72</v>
      </c>
      <c r="G159" s="28">
        <f t="shared" ref="G159:G174" si="4">ROUND(C159*D159*F159,2)</f>
        <v>4291.45</v>
      </c>
    </row>
    <row r="160" spans="1:7" s="2" customFormat="1" ht="12" hidden="1" x14ac:dyDescent="0.2">
      <c r="A160" s="42"/>
      <c r="B160" s="35"/>
      <c r="C160" s="43"/>
      <c r="D160" s="39"/>
      <c r="E160" s="37"/>
      <c r="F160" s="38"/>
      <c r="G160" s="28"/>
    </row>
    <row r="161" spans="1:7" s="2" customFormat="1" ht="12" x14ac:dyDescent="0.2">
      <c r="A161" s="42"/>
      <c r="B161" s="35" t="s">
        <v>106</v>
      </c>
      <c r="C161" s="43">
        <v>1</v>
      </c>
      <c r="D161" s="40">
        <v>1</v>
      </c>
      <c r="E161" s="37" t="s">
        <v>64</v>
      </c>
      <c r="F161" s="38">
        <v>161.82</v>
      </c>
      <c r="G161" s="28">
        <f t="shared" si="4"/>
        <v>161.82</v>
      </c>
    </row>
    <row r="162" spans="1:7" s="2" customFormat="1" ht="12" hidden="1" x14ac:dyDescent="0.2">
      <c r="A162" s="42"/>
      <c r="B162" s="35" t="s">
        <v>107</v>
      </c>
      <c r="C162" s="43">
        <v>1</v>
      </c>
      <c r="D162" s="39">
        <v>0</v>
      </c>
      <c r="E162" s="37" t="s">
        <v>108</v>
      </c>
      <c r="F162" s="38">
        <v>912.13</v>
      </c>
      <c r="G162" s="28">
        <f t="shared" si="4"/>
        <v>0</v>
      </c>
    </row>
    <row r="163" spans="1:7" s="2" customFormat="1" ht="24" hidden="1" x14ac:dyDescent="0.2">
      <c r="A163" s="42"/>
      <c r="B163" s="35" t="s">
        <v>109</v>
      </c>
      <c r="C163" s="43">
        <v>1</v>
      </c>
      <c r="D163" s="39">
        <v>0</v>
      </c>
      <c r="E163" s="37" t="s">
        <v>110</v>
      </c>
      <c r="F163" s="38">
        <v>337.76</v>
      </c>
      <c r="G163" s="28">
        <f t="shared" si="4"/>
        <v>0</v>
      </c>
    </row>
    <row r="164" spans="1:7" s="2" customFormat="1" ht="12" x14ac:dyDescent="0.2">
      <c r="A164" s="42"/>
      <c r="B164" s="35" t="s">
        <v>111</v>
      </c>
      <c r="C164" s="43">
        <v>1</v>
      </c>
      <c r="D164" s="40">
        <v>1</v>
      </c>
      <c r="E164" s="37" t="s">
        <v>64</v>
      </c>
      <c r="F164" s="38">
        <v>649.21</v>
      </c>
      <c r="G164" s="28">
        <f t="shared" si="4"/>
        <v>649.21</v>
      </c>
    </row>
    <row r="165" spans="1:7" s="2" customFormat="1" ht="12" hidden="1" x14ac:dyDescent="0.2">
      <c r="A165" s="42"/>
      <c r="B165" s="35" t="s">
        <v>112</v>
      </c>
      <c r="C165" s="43">
        <v>1</v>
      </c>
      <c r="D165" s="40">
        <v>0</v>
      </c>
      <c r="E165" s="37" t="s">
        <v>64</v>
      </c>
      <c r="F165" s="38">
        <v>258.56</v>
      </c>
      <c r="G165" s="28">
        <f t="shared" si="4"/>
        <v>0</v>
      </c>
    </row>
    <row r="166" spans="1:7" s="2" customFormat="1" ht="12" hidden="1" x14ac:dyDescent="0.2">
      <c r="A166" s="42"/>
      <c r="B166" s="41"/>
      <c r="C166" s="43"/>
      <c r="D166" s="39"/>
      <c r="E166" s="37"/>
      <c r="F166" s="38"/>
      <c r="G166" s="28"/>
    </row>
    <row r="167" spans="1:7" s="2" customFormat="1" ht="12" hidden="1" x14ac:dyDescent="0.2">
      <c r="A167" s="42"/>
      <c r="B167" s="41"/>
      <c r="C167" s="43"/>
      <c r="D167" s="39"/>
      <c r="E167" s="37"/>
      <c r="F167" s="38"/>
      <c r="G167" s="28"/>
    </row>
    <row r="168" spans="1:7" s="2" customFormat="1" ht="12" hidden="1" x14ac:dyDescent="0.2">
      <c r="A168" s="42"/>
      <c r="B168" s="41"/>
      <c r="C168" s="43"/>
      <c r="D168" s="39"/>
      <c r="E168" s="37"/>
      <c r="F168" s="38"/>
      <c r="G168" s="28"/>
    </row>
    <row r="169" spans="1:7" s="2" customFormat="1" ht="12" x14ac:dyDescent="0.2">
      <c r="A169" s="42"/>
      <c r="B169" s="33" t="s">
        <v>113</v>
      </c>
      <c r="C169" s="43"/>
      <c r="D169" s="39"/>
      <c r="E169" s="37"/>
      <c r="F169" s="38"/>
      <c r="G169" s="28"/>
    </row>
    <row r="170" spans="1:7" s="2" customFormat="1" ht="12" hidden="1" x14ac:dyDescent="0.2">
      <c r="A170" s="42"/>
      <c r="B170" s="35" t="s">
        <v>114</v>
      </c>
      <c r="C170" s="43"/>
      <c r="D170" s="40">
        <v>0</v>
      </c>
      <c r="E170" s="37" t="s">
        <v>64</v>
      </c>
      <c r="F170" s="38">
        <v>976.74</v>
      </c>
      <c r="G170" s="28">
        <f>ROUND(C170*D170*F170,2)</f>
        <v>0</v>
      </c>
    </row>
    <row r="171" spans="1:7" s="2" customFormat="1" ht="13.5" customHeight="1" x14ac:dyDescent="0.2">
      <c r="A171" s="42"/>
      <c r="B171" s="35" t="s">
        <v>115</v>
      </c>
      <c r="C171" s="46">
        <v>5</v>
      </c>
      <c r="D171" s="40">
        <v>1</v>
      </c>
      <c r="E171" s="37" t="s">
        <v>64</v>
      </c>
      <c r="F171" s="38">
        <v>614.95000000000005</v>
      </c>
      <c r="G171" s="28">
        <f>ROUND(C171*D171*F171,2)</f>
        <v>3074.75</v>
      </c>
    </row>
    <row r="172" spans="1:7" s="2" customFormat="1" ht="12" hidden="1" x14ac:dyDescent="0.2">
      <c r="A172" s="42"/>
      <c r="B172" s="35" t="s">
        <v>116</v>
      </c>
      <c r="C172" s="43">
        <v>1</v>
      </c>
      <c r="D172" s="40">
        <v>0</v>
      </c>
      <c r="E172" s="37" t="s">
        <v>64</v>
      </c>
      <c r="F172" s="38">
        <v>14551.44</v>
      </c>
      <c r="G172" s="28">
        <f t="shared" si="4"/>
        <v>0</v>
      </c>
    </row>
    <row r="173" spans="1:7" s="2" customFormat="1" ht="12" x14ac:dyDescent="0.2">
      <c r="A173" s="42"/>
      <c r="B173" s="35" t="s">
        <v>117</v>
      </c>
      <c r="C173" s="43">
        <v>1</v>
      </c>
      <c r="D173" s="40">
        <v>1</v>
      </c>
      <c r="E173" s="37" t="s">
        <v>64</v>
      </c>
      <c r="F173" s="38">
        <v>7080</v>
      </c>
      <c r="G173" s="28">
        <f t="shared" si="4"/>
        <v>7080</v>
      </c>
    </row>
    <row r="174" spans="1:7" s="2" customFormat="1" ht="12" hidden="1" x14ac:dyDescent="0.2">
      <c r="A174" s="42"/>
      <c r="B174" s="35" t="s">
        <v>118</v>
      </c>
      <c r="C174" s="43">
        <v>1</v>
      </c>
      <c r="D174" s="39">
        <v>0</v>
      </c>
      <c r="E174" s="37" t="s">
        <v>64</v>
      </c>
      <c r="F174" s="38">
        <v>1847.43</v>
      </c>
      <c r="G174" s="28">
        <f t="shared" si="4"/>
        <v>0</v>
      </c>
    </row>
    <row r="175" spans="1:7" s="2" customFormat="1" ht="12" hidden="1" x14ac:dyDescent="0.2">
      <c r="A175" s="42"/>
      <c r="B175" s="35"/>
      <c r="C175" s="43"/>
      <c r="D175" s="39"/>
      <c r="E175" s="37"/>
      <c r="F175" s="38"/>
      <c r="G175" s="28"/>
    </row>
    <row r="176" spans="1:7" s="2" customFormat="1" ht="12" hidden="1" x14ac:dyDescent="0.2">
      <c r="A176" s="42"/>
      <c r="B176" s="35"/>
      <c r="C176" s="43"/>
      <c r="D176" s="39"/>
      <c r="E176" s="37"/>
      <c r="F176" s="38"/>
      <c r="G176" s="28"/>
    </row>
    <row r="177" spans="1:7" s="2" customFormat="1" ht="12" x14ac:dyDescent="0.2">
      <c r="A177" s="42"/>
      <c r="B177" s="33" t="s">
        <v>119</v>
      </c>
      <c r="C177" s="43"/>
      <c r="D177" s="39"/>
      <c r="E177" s="37"/>
      <c r="F177" s="38"/>
      <c r="G177" s="28"/>
    </row>
    <row r="178" spans="1:7" s="2" customFormat="1" ht="24" x14ac:dyDescent="0.2">
      <c r="A178" s="42"/>
      <c r="B178" s="35" t="s">
        <v>120</v>
      </c>
      <c r="C178" s="43">
        <v>1</v>
      </c>
      <c r="D178" s="39">
        <v>0.1</v>
      </c>
      <c r="E178" s="37" t="s">
        <v>121</v>
      </c>
      <c r="F178" s="38">
        <v>5280.75</v>
      </c>
      <c r="G178" s="28">
        <f t="shared" ref="G178:G194" si="5">ROUND(C178*D178*F178,2)</f>
        <v>528.08000000000004</v>
      </c>
    </row>
    <row r="179" spans="1:7" s="2" customFormat="1" ht="24" x14ac:dyDescent="0.2">
      <c r="A179" s="42"/>
      <c r="B179" s="35" t="s">
        <v>122</v>
      </c>
      <c r="C179" s="43">
        <v>1</v>
      </c>
      <c r="D179" s="39">
        <v>0.02</v>
      </c>
      <c r="E179" s="37" t="s">
        <v>123</v>
      </c>
      <c r="F179" s="38">
        <v>5939.05</v>
      </c>
      <c r="G179" s="28">
        <f t="shared" si="5"/>
        <v>118.78</v>
      </c>
    </row>
    <row r="180" spans="1:7" s="2" customFormat="1" ht="12" hidden="1" x14ac:dyDescent="0.2">
      <c r="A180" s="42"/>
      <c r="B180" s="35" t="s">
        <v>124</v>
      </c>
      <c r="C180" s="43">
        <v>1</v>
      </c>
      <c r="D180" s="40">
        <v>0</v>
      </c>
      <c r="E180" s="37" t="s">
        <v>64</v>
      </c>
      <c r="F180" s="38">
        <v>67.62</v>
      </c>
      <c r="G180" s="28">
        <f t="shared" si="5"/>
        <v>0</v>
      </c>
    </row>
    <row r="181" spans="1:7" s="2" customFormat="1" ht="12" hidden="1" x14ac:dyDescent="0.2">
      <c r="A181" s="42"/>
      <c r="B181" s="35"/>
      <c r="C181" s="43"/>
      <c r="D181" s="39"/>
      <c r="E181" s="37"/>
      <c r="F181" s="38"/>
      <c r="G181" s="28"/>
    </row>
    <row r="182" spans="1:7" s="2" customFormat="1" ht="12" hidden="1" x14ac:dyDescent="0.2">
      <c r="A182" s="42"/>
      <c r="B182" s="35"/>
      <c r="C182" s="43"/>
      <c r="D182" s="39"/>
      <c r="E182" s="37"/>
      <c r="F182" s="38"/>
      <c r="G182" s="28"/>
    </row>
    <row r="183" spans="1:7" s="2" customFormat="1" ht="12" hidden="1" x14ac:dyDescent="0.2">
      <c r="A183" s="42"/>
      <c r="B183" s="35"/>
      <c r="C183" s="43"/>
      <c r="D183" s="39"/>
      <c r="E183" s="37"/>
      <c r="F183" s="38"/>
      <c r="G183" s="28"/>
    </row>
    <row r="184" spans="1:7" s="2" customFormat="1" ht="12" hidden="1" x14ac:dyDescent="0.2">
      <c r="A184" s="42"/>
      <c r="B184" s="35"/>
      <c r="C184" s="43"/>
      <c r="D184" s="39"/>
      <c r="E184" s="37"/>
      <c r="F184" s="38"/>
      <c r="G184" s="28"/>
    </row>
    <row r="185" spans="1:7" s="2" customFormat="1" ht="12" hidden="1" x14ac:dyDescent="0.2">
      <c r="A185" s="42"/>
      <c r="B185" s="35"/>
      <c r="C185" s="43"/>
      <c r="D185" s="39"/>
      <c r="E185" s="37"/>
      <c r="F185" s="38"/>
      <c r="G185" s="28"/>
    </row>
    <row r="186" spans="1:7" s="2" customFormat="1" ht="12" x14ac:dyDescent="0.2">
      <c r="A186" s="42"/>
      <c r="B186" s="35" t="s">
        <v>125</v>
      </c>
      <c r="C186" s="43">
        <v>1</v>
      </c>
      <c r="D186" s="40">
        <v>2</v>
      </c>
      <c r="E186" s="37" t="s">
        <v>64</v>
      </c>
      <c r="F186" s="38">
        <v>230.99</v>
      </c>
      <c r="G186" s="28">
        <f t="shared" si="5"/>
        <v>461.98</v>
      </c>
    </row>
    <row r="187" spans="1:7" s="2" customFormat="1" ht="12" hidden="1" x14ac:dyDescent="0.2">
      <c r="A187" s="42"/>
      <c r="B187" s="35"/>
      <c r="C187" s="43"/>
      <c r="D187" s="40"/>
      <c r="E187" s="37"/>
      <c r="F187" s="38"/>
      <c r="G187" s="28"/>
    </row>
    <row r="188" spans="1:7" s="2" customFormat="1" ht="12" hidden="1" x14ac:dyDescent="0.2">
      <c r="A188" s="42"/>
      <c r="B188" s="35"/>
      <c r="C188" s="43"/>
      <c r="D188" s="40"/>
      <c r="E188" s="37"/>
      <c r="F188" s="38"/>
      <c r="G188" s="28"/>
    </row>
    <row r="189" spans="1:7" s="2" customFormat="1" ht="12" x14ac:dyDescent="0.2">
      <c r="A189" s="42"/>
      <c r="B189" s="35" t="s">
        <v>126</v>
      </c>
      <c r="C189" s="43">
        <v>1</v>
      </c>
      <c r="D189" s="40">
        <v>1</v>
      </c>
      <c r="E189" s="37" t="s">
        <v>64</v>
      </c>
      <c r="F189" s="38">
        <v>405.64</v>
      </c>
      <c r="G189" s="28">
        <f t="shared" si="5"/>
        <v>405.64</v>
      </c>
    </row>
    <row r="190" spans="1:7" s="2" customFormat="1" ht="12" hidden="1" x14ac:dyDescent="0.2">
      <c r="A190" s="42"/>
      <c r="B190" s="35"/>
      <c r="C190" s="43"/>
      <c r="D190" s="40"/>
      <c r="E190" s="37"/>
      <c r="F190" s="38"/>
      <c r="G190" s="28"/>
    </row>
    <row r="191" spans="1:7" s="2" customFormat="1" ht="12" hidden="1" x14ac:dyDescent="0.2">
      <c r="A191" s="42"/>
      <c r="B191" s="35"/>
      <c r="C191" s="43"/>
      <c r="D191" s="40"/>
      <c r="E191" s="37"/>
      <c r="F191" s="38"/>
      <c r="G191" s="28"/>
    </row>
    <row r="192" spans="1:7" s="2" customFormat="1" ht="12" hidden="1" x14ac:dyDescent="0.2">
      <c r="A192" s="42"/>
      <c r="B192" s="35"/>
      <c r="C192" s="43"/>
      <c r="D192" s="40"/>
      <c r="E192" s="37"/>
      <c r="F192" s="38"/>
      <c r="G192" s="28"/>
    </row>
    <row r="193" spans="1:7" s="2" customFormat="1" ht="12" x14ac:dyDescent="0.2">
      <c r="A193" s="42"/>
      <c r="B193" s="35" t="s">
        <v>127</v>
      </c>
      <c r="C193" s="43">
        <v>1</v>
      </c>
      <c r="D193" s="40">
        <v>1</v>
      </c>
      <c r="E193" s="37" t="s">
        <v>64</v>
      </c>
      <c r="F193" s="38">
        <v>489.13</v>
      </c>
      <c r="G193" s="28">
        <f t="shared" si="5"/>
        <v>489.13</v>
      </c>
    </row>
    <row r="194" spans="1:7" s="2" customFormat="1" ht="12" hidden="1" x14ac:dyDescent="0.2">
      <c r="A194" s="42"/>
      <c r="B194" s="35" t="s">
        <v>128</v>
      </c>
      <c r="C194" s="43">
        <v>1</v>
      </c>
      <c r="D194" s="40">
        <v>0</v>
      </c>
      <c r="E194" s="37" t="s">
        <v>64</v>
      </c>
      <c r="F194" s="38">
        <v>107.99</v>
      </c>
      <c r="G194" s="28">
        <f t="shared" si="5"/>
        <v>0</v>
      </c>
    </row>
    <row r="195" spans="1:7" s="2" customFormat="1" ht="12" x14ac:dyDescent="0.2">
      <c r="A195" s="42"/>
      <c r="B195" s="35" t="s">
        <v>129</v>
      </c>
      <c r="C195" s="43">
        <v>1</v>
      </c>
      <c r="D195" s="40">
        <v>6</v>
      </c>
      <c r="E195" s="37" t="s">
        <v>64</v>
      </c>
      <c r="F195" s="38">
        <v>49.57</v>
      </c>
      <c r="G195" s="28">
        <f>ROUND(C195*D195*F195,2)</f>
        <v>297.42</v>
      </c>
    </row>
    <row r="196" spans="1:7" s="2" customFormat="1" ht="12" hidden="1" x14ac:dyDescent="0.2">
      <c r="A196" s="42"/>
      <c r="B196" s="35"/>
      <c r="C196" s="43"/>
      <c r="D196" s="39"/>
      <c r="E196" s="37"/>
      <c r="F196" s="38"/>
      <c r="G196" s="28"/>
    </row>
    <row r="197" spans="1:7" s="2" customFormat="1" ht="12" hidden="1" x14ac:dyDescent="0.2">
      <c r="A197" s="42"/>
      <c r="B197" s="35"/>
      <c r="C197" s="43"/>
      <c r="D197" s="39"/>
      <c r="E197" s="37"/>
      <c r="F197" s="38"/>
      <c r="G197" s="28"/>
    </row>
    <row r="198" spans="1:7" s="2" customFormat="1" ht="24" x14ac:dyDescent="0.2">
      <c r="A198" s="42"/>
      <c r="B198" s="33" t="s">
        <v>67</v>
      </c>
      <c r="C198" s="43">
        <v>5</v>
      </c>
      <c r="D198" s="47">
        <v>514.05999999999995</v>
      </c>
      <c r="E198" s="48" t="s">
        <v>32</v>
      </c>
      <c r="F198" s="38">
        <v>3.05</v>
      </c>
      <c r="G198" s="28">
        <f>ROUND(C198*D198*F198,2)</f>
        <v>7839.42</v>
      </c>
    </row>
    <row r="199" spans="1:7" s="2" customFormat="1" ht="12" x14ac:dyDescent="0.2">
      <c r="A199" s="42"/>
      <c r="B199" s="35" t="s">
        <v>130</v>
      </c>
      <c r="C199" s="40">
        <v>41</v>
      </c>
      <c r="D199" s="39">
        <v>50.78</v>
      </c>
      <c r="E199" s="37" t="s">
        <v>30</v>
      </c>
      <c r="F199" s="38">
        <v>0</v>
      </c>
      <c r="G199" s="28"/>
    </row>
    <row r="200" spans="1:7" s="2" customFormat="1" ht="24" hidden="1" x14ac:dyDescent="0.2">
      <c r="A200" s="42"/>
      <c r="B200" s="35" t="s">
        <v>131</v>
      </c>
      <c r="C200" s="40">
        <v>0</v>
      </c>
      <c r="D200" s="39">
        <v>0</v>
      </c>
      <c r="E200" s="37" t="s">
        <v>30</v>
      </c>
      <c r="F200" s="38">
        <v>0</v>
      </c>
      <c r="G200" s="28"/>
    </row>
    <row r="201" spans="1:7" s="2" customFormat="1" ht="12" x14ac:dyDescent="0.2">
      <c r="A201" s="42"/>
      <c r="B201" s="35" t="s">
        <v>132</v>
      </c>
      <c r="C201" s="40">
        <v>10</v>
      </c>
      <c r="D201" s="39">
        <v>50.78</v>
      </c>
      <c r="E201" s="37" t="s">
        <v>30</v>
      </c>
      <c r="F201" s="38">
        <v>0</v>
      </c>
      <c r="G201" s="28"/>
    </row>
    <row r="202" spans="1:7" s="2" customFormat="1" ht="24" hidden="1" x14ac:dyDescent="0.2">
      <c r="A202" s="42"/>
      <c r="B202" s="35" t="s">
        <v>133</v>
      </c>
      <c r="C202" s="40">
        <v>0</v>
      </c>
      <c r="D202" s="39">
        <v>0</v>
      </c>
      <c r="E202" s="37" t="s">
        <v>30</v>
      </c>
      <c r="F202" s="38">
        <v>0</v>
      </c>
      <c r="G202" s="28"/>
    </row>
    <row r="203" spans="1:7" s="2" customFormat="1" ht="36" hidden="1" x14ac:dyDescent="0.2">
      <c r="A203" s="42"/>
      <c r="B203" s="35" t="s">
        <v>134</v>
      </c>
      <c r="C203" s="40">
        <v>0</v>
      </c>
      <c r="D203" s="39">
        <v>54</v>
      </c>
      <c r="E203" s="37" t="s">
        <v>30</v>
      </c>
      <c r="F203" s="38">
        <v>0</v>
      </c>
      <c r="G203" s="28"/>
    </row>
    <row r="204" spans="1:7" s="2" customFormat="1" ht="24" x14ac:dyDescent="0.2">
      <c r="A204" s="42"/>
      <c r="B204" s="35" t="s">
        <v>135</v>
      </c>
      <c r="C204" s="40">
        <v>1</v>
      </c>
      <c r="D204" s="39">
        <v>0.5</v>
      </c>
      <c r="E204" s="37" t="s">
        <v>30</v>
      </c>
      <c r="F204" s="38">
        <v>0</v>
      </c>
      <c r="G204" s="28"/>
    </row>
    <row r="205" spans="1:7" s="2" customFormat="1" ht="12" x14ac:dyDescent="0.2">
      <c r="A205" s="42"/>
      <c r="B205" s="35" t="s">
        <v>27</v>
      </c>
      <c r="C205" s="40">
        <v>10</v>
      </c>
      <c r="D205" s="39">
        <v>1.6</v>
      </c>
      <c r="E205" s="37" t="s">
        <v>30</v>
      </c>
      <c r="F205" s="38">
        <v>0</v>
      </c>
      <c r="G205" s="28"/>
    </row>
    <row r="206" spans="1:7" s="2" customFormat="1" ht="12" hidden="1" x14ac:dyDescent="0.2">
      <c r="A206" s="42"/>
      <c r="B206" s="35" t="s">
        <v>136</v>
      </c>
      <c r="C206" s="40">
        <v>0</v>
      </c>
      <c r="D206" s="39">
        <v>6.8159999999999989</v>
      </c>
      <c r="E206" s="37" t="s">
        <v>30</v>
      </c>
      <c r="F206" s="38">
        <v>0</v>
      </c>
      <c r="G206" s="28"/>
    </row>
    <row r="207" spans="1:7" s="2" customFormat="1" ht="12" hidden="1" customHeight="1" x14ac:dyDescent="0.2">
      <c r="A207" s="42"/>
      <c r="B207" s="35"/>
      <c r="C207" s="43"/>
      <c r="D207" s="39"/>
      <c r="E207" s="37"/>
      <c r="F207" s="38"/>
      <c r="G207" s="28"/>
    </row>
    <row r="208" spans="1:7" s="2" customFormat="1" ht="12" hidden="1" x14ac:dyDescent="0.2">
      <c r="A208" s="42"/>
      <c r="B208" s="35"/>
      <c r="C208" s="43"/>
      <c r="D208" s="39"/>
      <c r="E208" s="37"/>
      <c r="F208" s="38"/>
      <c r="G208" s="28"/>
    </row>
    <row r="209" spans="1:7" s="2" customFormat="1" ht="12" x14ac:dyDescent="0.2">
      <c r="A209" s="42"/>
      <c r="B209" s="33" t="s">
        <v>137</v>
      </c>
      <c r="C209" s="43"/>
      <c r="D209" s="39"/>
      <c r="E209" s="37"/>
      <c r="F209" s="38"/>
      <c r="G209" s="28"/>
    </row>
    <row r="210" spans="1:7" s="2" customFormat="1" ht="12" x14ac:dyDescent="0.2">
      <c r="A210" s="42"/>
      <c r="B210" s="35" t="s">
        <v>138</v>
      </c>
      <c r="C210" s="40">
        <v>8</v>
      </c>
      <c r="D210" s="49">
        <v>152.19999999999999</v>
      </c>
      <c r="E210" s="37" t="s">
        <v>30</v>
      </c>
      <c r="F210" s="38">
        <v>1.23</v>
      </c>
      <c r="G210" s="28">
        <f>ROUND(C210*D210*F210,2)</f>
        <v>1497.65</v>
      </c>
    </row>
    <row r="211" spans="1:7" s="2" customFormat="1" ht="12" x14ac:dyDescent="0.2">
      <c r="A211" s="42"/>
      <c r="B211" s="35" t="s">
        <v>139</v>
      </c>
      <c r="C211" s="40">
        <v>6</v>
      </c>
      <c r="D211" s="49">
        <v>76.099999999999994</v>
      </c>
      <c r="E211" s="37" t="s">
        <v>30</v>
      </c>
      <c r="F211" s="38">
        <v>5.38</v>
      </c>
      <c r="G211" s="28">
        <f>ROUND(C211*D211*F211,2)</f>
        <v>2456.5100000000002</v>
      </c>
    </row>
    <row r="212" spans="1:7" s="2" customFormat="1" ht="12" hidden="1" x14ac:dyDescent="0.2">
      <c r="A212" s="42"/>
      <c r="B212" s="35" t="s">
        <v>140</v>
      </c>
      <c r="C212" s="40">
        <v>0</v>
      </c>
      <c r="D212" s="49">
        <v>1.772</v>
      </c>
      <c r="E212" s="37" t="s">
        <v>30</v>
      </c>
      <c r="F212" s="38">
        <v>21.5</v>
      </c>
      <c r="G212" s="28">
        <f t="shared" ref="G212:G237" si="6">ROUND(C212*D212*F212,2)</f>
        <v>0</v>
      </c>
    </row>
    <row r="213" spans="1:7" s="2" customFormat="1" ht="12" hidden="1" x14ac:dyDescent="0.2">
      <c r="A213" s="42"/>
      <c r="B213" s="35"/>
      <c r="C213" s="40"/>
      <c r="D213" s="49">
        <v>0</v>
      </c>
      <c r="E213" s="37"/>
      <c r="F213" s="38"/>
      <c r="G213" s="28">
        <f t="shared" si="6"/>
        <v>0</v>
      </c>
    </row>
    <row r="214" spans="1:7" s="2" customFormat="1" ht="24" x14ac:dyDescent="0.2">
      <c r="A214" s="42"/>
      <c r="B214" s="35" t="s">
        <v>141</v>
      </c>
      <c r="C214" s="40">
        <v>3</v>
      </c>
      <c r="D214" s="49">
        <v>1.772</v>
      </c>
      <c r="E214" s="37" t="s">
        <v>30</v>
      </c>
      <c r="F214" s="38">
        <v>3.32</v>
      </c>
      <c r="G214" s="28">
        <f t="shared" si="6"/>
        <v>17.649999999999999</v>
      </c>
    </row>
    <row r="215" spans="1:7" s="2" customFormat="1" ht="12" hidden="1" x14ac:dyDescent="0.2">
      <c r="A215" s="42"/>
      <c r="B215" s="35"/>
      <c r="C215" s="40"/>
      <c r="D215" s="49">
        <v>0</v>
      </c>
      <c r="E215" s="37"/>
      <c r="F215" s="38"/>
      <c r="G215" s="28">
        <f t="shared" si="6"/>
        <v>0</v>
      </c>
    </row>
    <row r="216" spans="1:7" s="2" customFormat="1" ht="12" x14ac:dyDescent="0.2">
      <c r="A216" s="42"/>
      <c r="B216" s="35" t="s">
        <v>142</v>
      </c>
      <c r="C216" s="40">
        <v>2</v>
      </c>
      <c r="D216" s="49">
        <v>77.5</v>
      </c>
      <c r="E216" s="37" t="s">
        <v>30</v>
      </c>
      <c r="F216" s="38">
        <v>5.33</v>
      </c>
      <c r="G216" s="28">
        <f t="shared" si="6"/>
        <v>826.15</v>
      </c>
    </row>
    <row r="217" spans="1:7" s="2" customFormat="1" ht="12" x14ac:dyDescent="0.2">
      <c r="A217" s="42"/>
      <c r="B217" s="35" t="s">
        <v>143</v>
      </c>
      <c r="C217" s="40">
        <v>2</v>
      </c>
      <c r="D217" s="49">
        <v>1.772</v>
      </c>
      <c r="E217" s="37" t="s">
        <v>30</v>
      </c>
      <c r="F217" s="38">
        <v>37.159999999999997</v>
      </c>
      <c r="G217" s="28">
        <f t="shared" si="6"/>
        <v>131.69999999999999</v>
      </c>
    </row>
    <row r="218" spans="1:7" s="2" customFormat="1" ht="12" hidden="1" x14ac:dyDescent="0.2">
      <c r="A218" s="42"/>
      <c r="B218" s="35" t="s">
        <v>144</v>
      </c>
      <c r="C218" s="40">
        <v>0</v>
      </c>
      <c r="D218" s="49">
        <v>14.5</v>
      </c>
      <c r="E218" s="37" t="s">
        <v>30</v>
      </c>
      <c r="F218" s="38">
        <v>7.23</v>
      </c>
      <c r="G218" s="28">
        <f t="shared" si="6"/>
        <v>0</v>
      </c>
    </row>
    <row r="219" spans="1:7" s="2" customFormat="1" ht="12" x14ac:dyDescent="0.2">
      <c r="A219" s="42"/>
      <c r="B219" s="35" t="s">
        <v>145</v>
      </c>
      <c r="C219" s="40">
        <v>24</v>
      </c>
      <c r="D219" s="49">
        <v>14.5</v>
      </c>
      <c r="E219" s="37" t="s">
        <v>30</v>
      </c>
      <c r="F219" s="38">
        <v>1.3378121025259242</v>
      </c>
      <c r="G219" s="28">
        <f t="shared" si="6"/>
        <v>465.56</v>
      </c>
    </row>
    <row r="220" spans="1:7" s="2" customFormat="1" ht="12" hidden="1" x14ac:dyDescent="0.2">
      <c r="A220" s="42"/>
      <c r="B220" s="35" t="s">
        <v>146</v>
      </c>
      <c r="C220" s="40">
        <v>0</v>
      </c>
      <c r="D220" s="49">
        <v>177.2</v>
      </c>
      <c r="E220" s="37" t="s">
        <v>30</v>
      </c>
      <c r="F220" s="38">
        <v>0.67</v>
      </c>
      <c r="G220" s="28">
        <f t="shared" si="6"/>
        <v>0</v>
      </c>
    </row>
    <row r="221" spans="1:7" s="2" customFormat="1" ht="12" x14ac:dyDescent="0.2">
      <c r="A221" s="42"/>
      <c r="B221" s="35" t="s">
        <v>147</v>
      </c>
      <c r="C221" s="40">
        <v>25</v>
      </c>
      <c r="D221" s="40">
        <v>1</v>
      </c>
      <c r="E221" s="37" t="s">
        <v>64</v>
      </c>
      <c r="F221" s="38">
        <v>25.68</v>
      </c>
      <c r="G221" s="28">
        <f t="shared" si="6"/>
        <v>642</v>
      </c>
    </row>
    <row r="222" spans="1:7" s="2" customFormat="1" ht="12" hidden="1" x14ac:dyDescent="0.2">
      <c r="A222" s="42"/>
      <c r="B222" s="35"/>
      <c r="C222" s="39"/>
      <c r="D222" s="49">
        <v>1.8</v>
      </c>
      <c r="E222" s="37"/>
      <c r="F222" s="38"/>
      <c r="G222" s="28">
        <f t="shared" si="6"/>
        <v>0</v>
      </c>
    </row>
    <row r="223" spans="1:7" s="2" customFormat="1" ht="12" hidden="1" x14ac:dyDescent="0.2">
      <c r="A223" s="42"/>
      <c r="B223" s="33" t="s">
        <v>148</v>
      </c>
      <c r="C223" s="39">
        <v>0</v>
      </c>
      <c r="D223" s="49">
        <v>0</v>
      </c>
      <c r="E223" s="37" t="s">
        <v>30</v>
      </c>
      <c r="F223" s="38">
        <v>0</v>
      </c>
      <c r="G223" s="28">
        <f t="shared" si="6"/>
        <v>0</v>
      </c>
    </row>
    <row r="224" spans="1:7" s="2" customFormat="1" ht="12" x14ac:dyDescent="0.2">
      <c r="A224" s="42"/>
      <c r="B224" s="33" t="s">
        <v>149</v>
      </c>
      <c r="C224" s="39">
        <v>0</v>
      </c>
      <c r="D224" s="49">
        <v>0</v>
      </c>
      <c r="E224" s="37"/>
      <c r="F224" s="38">
        <v>0</v>
      </c>
      <c r="G224" s="28">
        <f t="shared" si="6"/>
        <v>0</v>
      </c>
    </row>
    <row r="225" spans="1:7" s="2" customFormat="1" ht="12" x14ac:dyDescent="0.2">
      <c r="A225" s="42"/>
      <c r="B225" s="35" t="s">
        <v>150</v>
      </c>
      <c r="C225" s="40">
        <v>15</v>
      </c>
      <c r="D225" s="49">
        <v>332.2</v>
      </c>
      <c r="E225" s="37" t="s">
        <v>30</v>
      </c>
      <c r="F225" s="38">
        <v>0.7</v>
      </c>
      <c r="G225" s="28">
        <f t="shared" si="6"/>
        <v>3488.1</v>
      </c>
    </row>
    <row r="226" spans="1:7" s="2" customFormat="1" ht="12" x14ac:dyDescent="0.2">
      <c r="A226" s="42"/>
      <c r="B226" s="35" t="s">
        <v>142</v>
      </c>
      <c r="C226" s="40">
        <v>1</v>
      </c>
      <c r="D226" s="49">
        <v>77.5</v>
      </c>
      <c r="E226" s="37" t="s">
        <v>30</v>
      </c>
      <c r="F226" s="38">
        <v>19.39</v>
      </c>
      <c r="G226" s="28">
        <f t="shared" si="6"/>
        <v>1502.73</v>
      </c>
    </row>
    <row r="227" spans="1:7" s="2" customFormat="1" ht="12" x14ac:dyDescent="0.2">
      <c r="A227" s="42"/>
      <c r="B227" s="35" t="s">
        <v>151</v>
      </c>
      <c r="C227" s="40">
        <v>17</v>
      </c>
      <c r="D227" s="49">
        <v>468.8</v>
      </c>
      <c r="E227" s="37" t="s">
        <v>30</v>
      </c>
      <c r="F227" s="38">
        <v>0.68</v>
      </c>
      <c r="G227" s="28">
        <f>ROUND(C227*D227*F227,2)</f>
        <v>5419.33</v>
      </c>
    </row>
    <row r="228" spans="1:7" s="2" customFormat="1" ht="24" x14ac:dyDescent="0.2">
      <c r="A228" s="42"/>
      <c r="B228" s="35" t="s">
        <v>152</v>
      </c>
      <c r="C228" s="40">
        <v>1</v>
      </c>
      <c r="D228" s="49">
        <v>468.8</v>
      </c>
      <c r="E228" s="37" t="s">
        <v>30</v>
      </c>
      <c r="F228" s="38">
        <v>6.19</v>
      </c>
      <c r="G228" s="28">
        <f t="shared" si="6"/>
        <v>2901.87</v>
      </c>
    </row>
    <row r="229" spans="1:7" s="2" customFormat="1" ht="12" x14ac:dyDescent="0.2">
      <c r="A229" s="42"/>
      <c r="B229" s="35" t="s">
        <v>153</v>
      </c>
      <c r="C229" s="40">
        <v>1</v>
      </c>
      <c r="D229" s="49">
        <v>468.8</v>
      </c>
      <c r="E229" s="37" t="s">
        <v>30</v>
      </c>
      <c r="F229" s="38">
        <v>1.06</v>
      </c>
      <c r="G229" s="28">
        <f t="shared" si="6"/>
        <v>496.93</v>
      </c>
    </row>
    <row r="230" spans="1:7" s="2" customFormat="1" ht="12" x14ac:dyDescent="0.2">
      <c r="A230" s="42"/>
      <c r="B230" s="35" t="s">
        <v>154</v>
      </c>
      <c r="C230" s="40">
        <v>1</v>
      </c>
      <c r="D230" s="49">
        <v>468.8</v>
      </c>
      <c r="E230" s="37" t="s">
        <v>30</v>
      </c>
      <c r="F230" s="38">
        <v>0.91</v>
      </c>
      <c r="G230" s="28">
        <f t="shared" si="6"/>
        <v>426.61</v>
      </c>
    </row>
    <row r="231" spans="1:7" s="2" customFormat="1" ht="12" x14ac:dyDescent="0.2">
      <c r="A231" s="42"/>
      <c r="B231" s="35" t="s">
        <v>145</v>
      </c>
      <c r="C231" s="40">
        <v>25</v>
      </c>
      <c r="D231" s="49">
        <v>14.5</v>
      </c>
      <c r="E231" s="37" t="s">
        <v>30</v>
      </c>
      <c r="F231" s="38">
        <v>1.34</v>
      </c>
      <c r="G231" s="28">
        <f>ROUND(C231*D231*F231,2)</f>
        <v>485.75</v>
      </c>
    </row>
    <row r="232" spans="1:7" s="2" customFormat="1" ht="12" hidden="1" x14ac:dyDescent="0.2">
      <c r="A232" s="42"/>
      <c r="B232" s="35"/>
      <c r="C232" s="40"/>
      <c r="D232" s="49"/>
      <c r="E232" s="37"/>
      <c r="F232" s="38"/>
      <c r="G232" s="28"/>
    </row>
    <row r="233" spans="1:7" s="2" customFormat="1" ht="12" x14ac:dyDescent="0.2">
      <c r="A233" s="42"/>
      <c r="B233" s="35" t="s">
        <v>147</v>
      </c>
      <c r="C233" s="40">
        <v>38</v>
      </c>
      <c r="D233" s="40">
        <v>1</v>
      </c>
      <c r="E233" s="37" t="s">
        <v>64</v>
      </c>
      <c r="F233" s="38">
        <v>25.68</v>
      </c>
      <c r="G233" s="28">
        <f t="shared" si="6"/>
        <v>975.84</v>
      </c>
    </row>
    <row r="234" spans="1:7" s="2" customFormat="1" ht="12" hidden="1" x14ac:dyDescent="0.2">
      <c r="A234" s="42"/>
      <c r="B234" s="35"/>
      <c r="C234" s="39"/>
      <c r="D234" s="49"/>
      <c r="E234" s="37"/>
      <c r="F234" s="38"/>
      <c r="G234" s="28"/>
    </row>
    <row r="235" spans="1:7" s="2" customFormat="1" ht="12" hidden="1" x14ac:dyDescent="0.2">
      <c r="A235" s="42"/>
      <c r="B235" s="33" t="s">
        <v>155</v>
      </c>
      <c r="C235" s="43"/>
      <c r="D235" s="49"/>
      <c r="E235" s="37"/>
      <c r="F235" s="38"/>
      <c r="G235" s="28"/>
    </row>
    <row r="236" spans="1:7" s="2" customFormat="1" ht="12" hidden="1" x14ac:dyDescent="0.2">
      <c r="A236" s="42"/>
      <c r="B236" s="35" t="s">
        <v>156</v>
      </c>
      <c r="C236" s="43">
        <v>1</v>
      </c>
      <c r="D236" s="49">
        <v>0</v>
      </c>
      <c r="E236" s="37" t="s">
        <v>64</v>
      </c>
      <c r="F236" s="38">
        <v>629.66999999999996</v>
      </c>
      <c r="G236" s="28">
        <f t="shared" si="6"/>
        <v>0</v>
      </c>
    </row>
    <row r="237" spans="1:7" s="2" customFormat="1" ht="12" hidden="1" x14ac:dyDescent="0.2">
      <c r="A237" s="42"/>
      <c r="B237" s="35" t="s">
        <v>157</v>
      </c>
      <c r="C237" s="43">
        <v>1</v>
      </c>
      <c r="D237" s="49">
        <v>0</v>
      </c>
      <c r="E237" s="37" t="s">
        <v>64</v>
      </c>
      <c r="F237" s="38">
        <v>72.349999999999994</v>
      </c>
      <c r="G237" s="28">
        <f t="shared" si="6"/>
        <v>0</v>
      </c>
    </row>
    <row r="238" spans="1:7" s="2" customFormat="1" ht="12" hidden="1" x14ac:dyDescent="0.2">
      <c r="A238" s="42"/>
      <c r="B238" s="35" t="s">
        <v>158</v>
      </c>
      <c r="C238" s="43">
        <v>1</v>
      </c>
      <c r="D238" s="49">
        <v>0</v>
      </c>
      <c r="E238" s="37" t="s">
        <v>159</v>
      </c>
      <c r="F238" s="38">
        <v>560.6</v>
      </c>
      <c r="G238" s="28">
        <f>ROUND(C238*D238*F238,2)</f>
        <v>0</v>
      </c>
    </row>
    <row r="239" spans="1:7" s="2" customFormat="1" ht="12" hidden="1" x14ac:dyDescent="0.2">
      <c r="A239" s="42"/>
      <c r="B239" s="33" t="s">
        <v>33</v>
      </c>
      <c r="C239" s="43"/>
      <c r="D239" s="39"/>
      <c r="E239" s="37"/>
      <c r="F239" s="38"/>
      <c r="G239" s="28"/>
    </row>
    <row r="240" spans="1:7" s="2" customFormat="1" ht="12" hidden="1" x14ac:dyDescent="0.2">
      <c r="A240" s="42"/>
      <c r="B240" s="35"/>
      <c r="C240" s="43"/>
      <c r="D240" s="40"/>
      <c r="E240" s="37"/>
      <c r="F240" s="38"/>
      <c r="G240" s="28"/>
    </row>
    <row r="241" spans="1:7" s="2" customFormat="1" ht="12" hidden="1" x14ac:dyDescent="0.2">
      <c r="A241" s="42"/>
      <c r="B241" s="35"/>
      <c r="C241" s="43"/>
      <c r="D241" s="39"/>
      <c r="E241" s="37"/>
      <c r="F241" s="38"/>
      <c r="G241" s="28"/>
    </row>
    <row r="242" spans="1:7" s="2" customFormat="1" ht="12" x14ac:dyDescent="0.2">
      <c r="A242" s="42"/>
      <c r="B242" s="33" t="s">
        <v>28</v>
      </c>
      <c r="C242" s="43"/>
      <c r="D242" s="39"/>
      <c r="E242" s="37"/>
      <c r="F242" s="38"/>
      <c r="G242" s="28"/>
    </row>
    <row r="243" spans="1:7" s="2" customFormat="1" ht="25.5" customHeight="1" x14ac:dyDescent="0.2">
      <c r="A243" s="42"/>
      <c r="B243" s="50" t="s">
        <v>34</v>
      </c>
      <c r="C243" s="43">
        <v>1</v>
      </c>
      <c r="D243" s="40">
        <v>1</v>
      </c>
      <c r="E243" s="37" t="s">
        <v>64</v>
      </c>
      <c r="F243" s="38">
        <f>G243</f>
        <v>3302.9</v>
      </c>
      <c r="G243" s="28">
        <v>3302.9</v>
      </c>
    </row>
    <row r="244" spans="1:7" s="2" customFormat="1" ht="12" x14ac:dyDescent="0.2">
      <c r="A244" s="42"/>
      <c r="B244" s="35" t="s">
        <v>65</v>
      </c>
      <c r="C244" s="43">
        <v>1</v>
      </c>
      <c r="D244" s="40">
        <v>1</v>
      </c>
      <c r="E244" s="37" t="s">
        <v>66</v>
      </c>
      <c r="F244" s="38">
        <f>G244</f>
        <v>315.83</v>
      </c>
      <c r="G244" s="28">
        <f>315.09+0.74</f>
        <v>315.83</v>
      </c>
    </row>
    <row r="245" spans="1:7" s="2" customFormat="1" ht="24" x14ac:dyDescent="0.2">
      <c r="A245" s="42"/>
      <c r="B245" s="33" t="s">
        <v>35</v>
      </c>
      <c r="C245" s="43"/>
      <c r="D245" s="40"/>
      <c r="E245" s="37"/>
      <c r="F245" s="38"/>
      <c r="G245" s="28"/>
    </row>
    <row r="246" spans="1:7" s="2" customFormat="1" ht="24" x14ac:dyDescent="0.2">
      <c r="A246" s="42"/>
      <c r="B246" s="35" t="s">
        <v>36</v>
      </c>
      <c r="C246" s="73">
        <v>7</v>
      </c>
      <c r="D246" s="74">
        <v>514.05999999999995</v>
      </c>
      <c r="E246" s="74" t="s">
        <v>63</v>
      </c>
      <c r="F246" s="38"/>
      <c r="G246" s="28">
        <v>3469.9049999999997</v>
      </c>
    </row>
    <row r="247" spans="1:7" s="2" customFormat="1" ht="12" x14ac:dyDescent="0.2">
      <c r="A247" s="42"/>
      <c r="B247" s="33" t="s">
        <v>37</v>
      </c>
      <c r="C247" s="43"/>
      <c r="D247" s="40"/>
      <c r="E247" s="37"/>
      <c r="F247" s="38"/>
      <c r="G247" s="28"/>
    </row>
    <row r="248" spans="1:7" s="2" customFormat="1" ht="24" x14ac:dyDescent="0.2">
      <c r="A248" s="42"/>
      <c r="B248" s="35" t="s">
        <v>38</v>
      </c>
      <c r="C248" s="73">
        <v>7</v>
      </c>
      <c r="D248" s="74">
        <f>D246</f>
        <v>514.05999999999995</v>
      </c>
      <c r="E248" s="74" t="s">
        <v>63</v>
      </c>
      <c r="F248" s="38"/>
      <c r="G248" s="28">
        <v>7479.5729999999994</v>
      </c>
    </row>
    <row r="249" spans="1:7" s="2" customFormat="1" ht="12" x14ac:dyDescent="0.2">
      <c r="A249" s="51"/>
      <c r="B249" s="52"/>
      <c r="C249" s="43"/>
      <c r="D249" s="43"/>
      <c r="E249" s="43"/>
      <c r="F249" s="53" t="s">
        <v>39</v>
      </c>
      <c r="G249" s="54">
        <f>SUM(G27:G248)</f>
        <v>89127.687599999976</v>
      </c>
    </row>
    <row r="250" spans="1:7" s="2" customFormat="1" ht="12" x14ac:dyDescent="0.2">
      <c r="A250" s="17"/>
      <c r="B250" s="55"/>
      <c r="C250" s="56"/>
      <c r="D250" s="56"/>
      <c r="E250" s="56"/>
      <c r="F250" s="57"/>
      <c r="G250" s="58"/>
    </row>
    <row r="251" spans="1:7" s="16" customFormat="1" hidden="1" outlineLevel="1" x14ac:dyDescent="0.2">
      <c r="A251" s="59" t="s">
        <v>40</v>
      </c>
      <c r="C251" s="60"/>
      <c r="D251" s="60"/>
      <c r="E251" s="60"/>
      <c r="F251" s="60"/>
      <c r="G251" s="61"/>
    </row>
    <row r="252" spans="1:7" s="16" customFormat="1" hidden="1" outlineLevel="1" x14ac:dyDescent="0.2">
      <c r="A252" s="59"/>
      <c r="B252" s="62" t="s">
        <v>41</v>
      </c>
      <c r="C252" s="63"/>
      <c r="D252" s="2"/>
      <c r="E252" s="2"/>
      <c r="F252" s="2"/>
      <c r="G252" s="2"/>
    </row>
    <row r="253" spans="1:7" s="16" customFormat="1" hidden="1" outlineLevel="1" x14ac:dyDescent="0.2">
      <c r="B253" s="64" t="s">
        <v>42</v>
      </c>
      <c r="C253" s="2"/>
      <c r="D253" s="2"/>
      <c r="E253" s="2"/>
      <c r="F253" s="2"/>
      <c r="G253" s="2"/>
    </row>
    <row r="254" spans="1:7" s="16" customFormat="1" hidden="1" outlineLevel="1" x14ac:dyDescent="0.2">
      <c r="A254" s="59" t="s">
        <v>43</v>
      </c>
      <c r="C254" s="2"/>
      <c r="D254" s="2"/>
      <c r="E254" s="2"/>
      <c r="F254" s="2"/>
      <c r="G254" s="2"/>
    </row>
    <row r="255" spans="1:7" s="16" customFormat="1" hidden="1" outlineLevel="1" x14ac:dyDescent="0.2">
      <c r="A255" s="59" t="s">
        <v>44</v>
      </c>
      <c r="C255" s="2"/>
      <c r="D255" s="2"/>
      <c r="E255" s="2"/>
      <c r="F255" s="2"/>
      <c r="G255" s="2"/>
    </row>
    <row r="256" spans="1:7" s="16" customFormat="1" hidden="1" outlineLevel="1" x14ac:dyDescent="0.2">
      <c r="A256" s="59" t="s">
        <v>45</v>
      </c>
      <c r="C256" s="2"/>
      <c r="D256" s="2"/>
      <c r="E256" s="2"/>
      <c r="F256" s="2"/>
      <c r="G256" s="2"/>
    </row>
    <row r="257" spans="1:7" s="16" customFormat="1" hidden="1" outlineLevel="1" x14ac:dyDescent="0.2">
      <c r="A257" s="59"/>
      <c r="C257" s="2"/>
      <c r="D257" s="2"/>
      <c r="E257" s="2"/>
      <c r="F257" s="2"/>
      <c r="G257" s="2"/>
    </row>
    <row r="258" spans="1:7" s="16" customFormat="1" hidden="1" outlineLevel="1" x14ac:dyDescent="0.2">
      <c r="B258" s="2"/>
      <c r="C258" s="2"/>
      <c r="D258" s="2"/>
      <c r="E258" s="2"/>
      <c r="F258" s="2"/>
      <c r="G258" s="2"/>
    </row>
    <row r="259" spans="1:7" s="16" customFormat="1" hidden="1" outlineLevel="1" x14ac:dyDescent="0.2">
      <c r="B259" s="59" t="s">
        <v>46</v>
      </c>
      <c r="C259" s="2"/>
      <c r="D259" s="2"/>
      <c r="E259" s="2"/>
      <c r="F259" s="2"/>
      <c r="G259" s="2"/>
    </row>
    <row r="260" spans="1:7" s="16" customFormat="1" hidden="1" outlineLevel="1" x14ac:dyDescent="0.2">
      <c r="B260" s="2"/>
      <c r="C260" s="2"/>
      <c r="D260" s="2"/>
      <c r="E260" s="2"/>
      <c r="F260" s="2"/>
      <c r="G260" s="2"/>
    </row>
    <row r="261" spans="1:7" s="16" customFormat="1" hidden="1" outlineLevel="1" x14ac:dyDescent="0.2">
      <c r="B261" s="65" t="s">
        <v>47</v>
      </c>
      <c r="C261" s="66" t="s">
        <v>48</v>
      </c>
      <c r="D261" s="67"/>
      <c r="E261" s="68"/>
      <c r="F261" s="68"/>
    </row>
    <row r="262" spans="1:7" s="16" customFormat="1" hidden="1" outlineLevel="1" x14ac:dyDescent="0.2">
      <c r="C262" s="64" t="s">
        <v>49</v>
      </c>
      <c r="E262" s="87" t="s">
        <v>50</v>
      </c>
      <c r="F262" s="87"/>
    </row>
    <row r="263" spans="1:7" s="16" customFormat="1" hidden="1" outlineLevel="1" x14ac:dyDescent="0.2">
      <c r="B263" s="2"/>
      <c r="C263" s="2"/>
      <c r="D263" s="2"/>
      <c r="E263" s="2"/>
      <c r="F263" s="2"/>
      <c r="G263" s="2"/>
    </row>
    <row r="264" spans="1:7" s="16" customFormat="1" hidden="1" outlineLevel="1" x14ac:dyDescent="0.2">
      <c r="B264" s="69" t="s">
        <v>51</v>
      </c>
      <c r="C264" s="88" t="s">
        <v>52</v>
      </c>
      <c r="D264" s="88"/>
      <c r="E264" s="68"/>
      <c r="F264" s="68"/>
      <c r="G264" s="2"/>
    </row>
    <row r="265" spans="1:7" s="16" customFormat="1" hidden="1" outlineLevel="1" x14ac:dyDescent="0.2">
      <c r="C265" s="64" t="s">
        <v>49</v>
      </c>
      <c r="E265" s="87" t="s">
        <v>50</v>
      </c>
      <c r="F265" s="87"/>
      <c r="G265" s="2"/>
    </row>
    <row r="266" spans="1:7" s="16" customFormat="1" hidden="1" outlineLevel="1" x14ac:dyDescent="0.2">
      <c r="B266" s="59" t="s">
        <v>53</v>
      </c>
      <c r="C266" s="2"/>
      <c r="D266" s="2"/>
      <c r="E266" s="2"/>
      <c r="F266" s="2"/>
      <c r="G266" s="2"/>
    </row>
    <row r="267" spans="1:7" s="16" customFormat="1" ht="26.25" hidden="1" customHeight="1" outlineLevel="1" x14ac:dyDescent="0.2">
      <c r="A267" s="83" t="s">
        <v>54</v>
      </c>
      <c r="B267" s="83"/>
      <c r="C267" s="83"/>
      <c r="D267" s="83"/>
      <c r="E267" s="83"/>
      <c r="F267" s="83"/>
      <c r="G267" s="83"/>
    </row>
    <row r="268" spans="1:7" s="16" customFormat="1" ht="24.75" hidden="1" customHeight="1" outlineLevel="1" x14ac:dyDescent="0.2">
      <c r="A268" s="89" t="s">
        <v>55</v>
      </c>
      <c r="B268" s="89"/>
      <c r="C268" s="89"/>
      <c r="D268" s="89"/>
      <c r="E268" s="89"/>
      <c r="F268" s="89"/>
      <c r="G268" s="89"/>
    </row>
    <row r="269" spans="1:7" s="16" customFormat="1" ht="24.75" hidden="1" customHeight="1" outlineLevel="1" x14ac:dyDescent="0.2">
      <c r="A269" s="83" t="s">
        <v>56</v>
      </c>
      <c r="B269" s="83"/>
      <c r="C269" s="83"/>
      <c r="D269" s="83"/>
      <c r="E269" s="83"/>
      <c r="F269" s="83"/>
      <c r="G269" s="83"/>
    </row>
    <row r="270" spans="1:7" s="16" customFormat="1" ht="24.75" hidden="1" customHeight="1" outlineLevel="1" x14ac:dyDescent="0.2">
      <c r="A270" s="83" t="s">
        <v>57</v>
      </c>
      <c r="B270" s="83"/>
      <c r="C270" s="83"/>
      <c r="D270" s="83"/>
      <c r="E270" s="83"/>
      <c r="F270" s="83"/>
      <c r="G270" s="83"/>
    </row>
    <row r="271" spans="1:7" s="16" customFormat="1" ht="24.75" hidden="1" customHeight="1" outlineLevel="1" x14ac:dyDescent="0.2">
      <c r="A271" s="83" t="s">
        <v>58</v>
      </c>
      <c r="B271" s="83"/>
      <c r="C271" s="83"/>
      <c r="D271" s="83"/>
      <c r="E271" s="83"/>
      <c r="F271" s="83"/>
      <c r="G271" s="83"/>
    </row>
    <row r="272" spans="1:7" s="16" customFormat="1" ht="51" hidden="1" customHeight="1" outlineLevel="1" x14ac:dyDescent="0.2">
      <c r="A272" s="84" t="s">
        <v>59</v>
      </c>
      <c r="B272" s="84"/>
      <c r="C272" s="84"/>
      <c r="D272" s="84"/>
      <c r="E272" s="84"/>
      <c r="F272" s="84"/>
      <c r="G272" s="84"/>
    </row>
    <row r="273" spans="7:7" s="16" customFormat="1" collapsed="1" x14ac:dyDescent="0.2">
      <c r="G273" s="70" t="s">
        <v>60</v>
      </c>
    </row>
    <row r="274" spans="7:7" s="16" customFormat="1" x14ac:dyDescent="0.2"/>
  </sheetData>
  <mergeCells count="23">
    <mergeCell ref="A270:G270"/>
    <mergeCell ref="A271:G271"/>
    <mergeCell ref="A272:G272"/>
    <mergeCell ref="A20:G20"/>
    <mergeCell ref="B21:G21"/>
    <mergeCell ref="E262:F262"/>
    <mergeCell ref="C264:D264"/>
    <mergeCell ref="E265:F265"/>
    <mergeCell ref="A267:G267"/>
    <mergeCell ref="A268:G268"/>
    <mergeCell ref="A269:G269"/>
    <mergeCell ref="C23:D23"/>
    <mergeCell ref="A14:G14"/>
    <mergeCell ref="A15:G15"/>
    <mergeCell ref="A16:G16"/>
    <mergeCell ref="A17:G17"/>
    <mergeCell ref="A18:B18"/>
    <mergeCell ref="A13:G13"/>
    <mergeCell ref="E1:G1"/>
    <mergeCell ref="B5:G5"/>
    <mergeCell ref="A9:G9"/>
    <mergeCell ref="A11:G11"/>
    <mergeCell ref="A12:G12"/>
  </mergeCells>
  <pageMargins left="0.9055118110236221" right="0.15748031496062992" top="0.51181102362204722" bottom="0" header="0.31496062992125984" footer="0.31496062992125984"/>
  <pageSetup paperSize="9" scale="98" fitToHeight="0" orientation="portrait" r:id="rId1"/>
  <headerFooter alignWithMargins="0"/>
  <rowBreaks count="1" manualBreakCount="1">
    <brk id="1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Б7</vt:lpstr>
      <vt:lpstr>'2.8'!Область_печати</vt:lpstr>
      <vt:lpstr>Б7!Область_печати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Чибисова</cp:lastModifiedBy>
  <cp:lastPrinted>2020-03-30T07:02:21Z</cp:lastPrinted>
  <dcterms:created xsi:type="dcterms:W3CDTF">2020-03-26T09:27:53Z</dcterms:created>
  <dcterms:modified xsi:type="dcterms:W3CDTF">2020-03-30T07:04:07Z</dcterms:modified>
</cp:coreProperties>
</file>